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20" windowHeight="4695" activeTab="2"/>
  </bookViews>
  <sheets>
    <sheet name="Vay von 2007-2010" sheetId="1" r:id="rId1"/>
    <sheet name="B2 TH VVay 2007 2010" sheetId="2" r:id="rId2"/>
    <sheet name="B1 KH vay 2009-2010" sheetId="3" r:id="rId3"/>
  </sheets>
  <definedNames>
    <definedName name="_xlnm.Print_Titles" localSheetId="2">'B1 KH vay 2009-2010'!$7:$9</definedName>
    <definedName name="_xlnm.Print_Titles" localSheetId="0">'Vay von 2007-2010'!$5:$7</definedName>
  </definedNames>
  <calcPr fullCalcOnLoad="1"/>
</workbook>
</file>

<file path=xl/sharedStrings.xml><?xml version="1.0" encoding="utf-8"?>
<sst xmlns="http://schemas.openxmlformats.org/spreadsheetml/2006/main" count="344" uniqueCount="236">
  <si>
    <t>TỔNG HỢP NHU CẦU VAY VỐN THEO QUYẾT ĐỊNH 32/2007/QĐ-TTg</t>
  </si>
  <si>
    <t>(Kèm theo báo cáo số          /BC-BDT ngày         tháng       năm 2007)</t>
  </si>
  <si>
    <t>STT</t>
  </si>
  <si>
    <t>Huyện</t>
  </si>
  <si>
    <t>Kết quả thực hiện năm 2007</t>
  </si>
  <si>
    <t>Tổng vốn</t>
  </si>
  <si>
    <t>KH năm 2008</t>
  </si>
  <si>
    <t>KH năm 2009</t>
  </si>
  <si>
    <t>KH năm 2010</t>
  </si>
  <si>
    <t>Tổng số hộ</t>
  </si>
  <si>
    <t>I</t>
  </si>
  <si>
    <t>Huyện Phước Sơn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</si>
  <si>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</si>
  <si>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</si>
  <si>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</si>
  <si>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</si>
  <si>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</si>
  <si>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</si>
  <si>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</si>
  <si>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</si>
  <si>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</si>
  <si>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</si>
  <si>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</si>
  <si>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Xã Phước Hiệp</t>
  </si>
  <si>
    <t>Xã Phước Xuân</t>
  </si>
  <si>
    <t>Xã Phước Đức</t>
  </si>
  <si>
    <t>Xã Phước Năng</t>
  </si>
  <si>
    <t>Xã Phước Mỹ</t>
  </si>
  <si>
    <t>Xã Phước Chánh</t>
  </si>
  <si>
    <t>Xã Phước Công</t>
  </si>
  <si>
    <t>Xã Phước Kim</t>
  </si>
  <si>
    <t>Xã Phước Lộc</t>
  </si>
  <si>
    <t>TT Khâm Đức</t>
  </si>
  <si>
    <t>Đơn vị tính: Triệu đồng</t>
  </si>
  <si>
    <t>Tổng số Hộ DTTS</t>
  </si>
  <si>
    <t>Tổng số Hộ DTTS nghèo</t>
  </si>
  <si>
    <t>Tổng số Hộ DTTS thực hiện QĐ 32</t>
  </si>
  <si>
    <t>II</t>
  </si>
  <si>
    <t>Huyện Bắc Trà My</t>
  </si>
  <si>
    <t>12</t>
  </si>
  <si>
    <t>13</t>
  </si>
  <si>
    <t>Xã Trà Kót</t>
  </si>
  <si>
    <t>Xã Trà Nú</t>
  </si>
  <si>
    <t>Xã Trà Giang</t>
  </si>
  <si>
    <t>Xã Trà Tân</t>
  </si>
  <si>
    <t>Xã Trà Đốc</t>
  </si>
  <si>
    <t>Xã Trà Bui</t>
  </si>
  <si>
    <t>Xã Trà Giác</t>
  </si>
  <si>
    <t>Xã Trà Giáp</t>
  </si>
  <si>
    <t>Xã Trà Ka</t>
  </si>
  <si>
    <t>Xã Trà Sơn</t>
  </si>
  <si>
    <t>TT Trà My</t>
  </si>
  <si>
    <t>Xã Trà Dương</t>
  </si>
  <si>
    <t>Xã Trà Đông</t>
  </si>
  <si>
    <t xml:space="preserve">III </t>
  </si>
  <si>
    <t>Huyện Núi Thành</t>
  </si>
  <si>
    <t>Xã Tam Trà</t>
  </si>
  <si>
    <t>Huyện Đại Lộc</t>
  </si>
  <si>
    <t>Xã Đại Hưng</t>
  </si>
  <si>
    <t>IV</t>
  </si>
  <si>
    <t>V</t>
  </si>
  <si>
    <t>Huyện Nam Trà My</t>
  </si>
  <si>
    <t>Xã Trà Mai</t>
  </si>
  <si>
    <t>Xã Trà Dơn</t>
  </si>
  <si>
    <t>Xã Trà Leng</t>
  </si>
  <si>
    <t>Xã Trà Tập</t>
  </si>
  <si>
    <t>Xã Trà Cang</t>
  </si>
  <si>
    <t>Xã Trà Vân</t>
  </si>
  <si>
    <t xml:space="preserve"> Xã Trà Vinh</t>
  </si>
  <si>
    <t xml:space="preserve"> Xã Trà Don</t>
  </si>
  <si>
    <t>Xã Trà Nam</t>
  </si>
  <si>
    <t>Xã Trà Linh</t>
  </si>
  <si>
    <t>Tổng số vốn thực hiện giai đoạn           2008-2010</t>
  </si>
  <si>
    <t>VI</t>
  </si>
  <si>
    <t>Huyện Đông Giang</t>
  </si>
  <si>
    <t>TT Prao</t>
  </si>
  <si>
    <t>Xã Ba</t>
  </si>
  <si>
    <t>Xã Tà Lu</t>
  </si>
  <si>
    <t>Xã Sông Kôn</t>
  </si>
  <si>
    <t>Xã Tư</t>
  </si>
  <si>
    <t>Xã A Rooi</t>
  </si>
  <si>
    <t>Xã A Ting</t>
  </si>
  <si>
    <t>Xã Zơ Ngây</t>
  </si>
  <si>
    <t>Xã Mà Cooi</t>
  </si>
  <si>
    <t>Xã Za Hung</t>
  </si>
  <si>
    <t>Xã Cà Dăng</t>
  </si>
  <si>
    <t>VII</t>
  </si>
  <si>
    <t>Huyện Hiệp Đức</t>
  </si>
  <si>
    <t>Xã Sông Trà</t>
  </si>
  <si>
    <t>Xã Phước Trà</t>
  </si>
  <si>
    <t>Xã Phước Gia</t>
  </si>
  <si>
    <t xml:space="preserve">VIII </t>
  </si>
  <si>
    <t>Huyện Tây Giang</t>
  </si>
  <si>
    <t>Xã A Vương</t>
  </si>
  <si>
    <t>Xã BhaLêê</t>
  </si>
  <si>
    <t>Xã A Nông</t>
  </si>
  <si>
    <t>Xã A Tiêng</t>
  </si>
  <si>
    <t>Xã Lăng</t>
  </si>
  <si>
    <t>Xã A Xan</t>
  </si>
  <si>
    <t>Xã Tr'Hy</t>
  </si>
  <si>
    <t>Xã Dang</t>
  </si>
  <si>
    <t>Xã Ch'ơm</t>
  </si>
  <si>
    <t>Xã GaRy</t>
  </si>
  <si>
    <t>IX</t>
  </si>
  <si>
    <t>Huyện Nam Giang</t>
  </si>
  <si>
    <t>TT Thạnh Mỹ</t>
  </si>
  <si>
    <t>Xã Cà Dy</t>
  </si>
  <si>
    <t>Xã TaàBhing</t>
  </si>
  <si>
    <t>Xã Chà Vàl</t>
  </si>
  <si>
    <t>Xã La Dê</t>
  </si>
  <si>
    <t>Xã La ÊÊ</t>
  </si>
  <si>
    <t>Xã Đắc Pree</t>
  </si>
  <si>
    <t>Xã Đắc Pring</t>
  </si>
  <si>
    <t>Xã Zuôih</t>
  </si>
  <si>
    <t>X</t>
  </si>
  <si>
    <t>Huyện Tiên Phước</t>
  </si>
  <si>
    <t>Xã Tiên An</t>
  </si>
  <si>
    <t>Xã Tiên Lập</t>
  </si>
  <si>
    <t>XI</t>
  </si>
  <si>
    <t>Huyện Phú Ninh</t>
  </si>
  <si>
    <t>Xã Tam Lãnh</t>
  </si>
  <si>
    <t>TOÀN TỈNH</t>
  </si>
  <si>
    <t>BAN DÂN TỘC TỈNH QUẢNG NAM</t>
  </si>
  <si>
    <t>Tổng vốn thực hiện QĐ 32</t>
  </si>
  <si>
    <t>TỔNG HỢP NHU CẦU THỰC HIỆN QUYẾT ĐỊNH 126/2008/QĐ-TTg TRÊN ĐỊA BÀN TỈNH QUẢNG NAM</t>
  </si>
  <si>
    <t>TT</t>
  </si>
  <si>
    <t>HUYỆN</t>
  </si>
  <si>
    <t>Tổng số hộ DTTS</t>
  </si>
  <si>
    <t>Tổng số hộ nghèo là DTTS</t>
  </si>
  <si>
    <t>Tổng số hộ thực hiện QĐ 126</t>
  </si>
  <si>
    <t>Hộ</t>
  </si>
  <si>
    <t>kinh phi</t>
  </si>
  <si>
    <t>Kinh phí</t>
  </si>
  <si>
    <t>Toàn tỉnh</t>
  </si>
  <si>
    <t>Đông Giang</t>
  </si>
  <si>
    <t>Mà Cooih</t>
  </si>
  <si>
    <t>Arooi</t>
  </si>
  <si>
    <t>Za Hung</t>
  </si>
  <si>
    <t>TT P'rao</t>
  </si>
  <si>
    <t>Tà Lu</t>
  </si>
  <si>
    <t>Sông Kôn</t>
  </si>
  <si>
    <t>Jơ Ngây</t>
  </si>
  <si>
    <t>Ating</t>
  </si>
  <si>
    <t>Ba</t>
  </si>
  <si>
    <t>Tư</t>
  </si>
  <si>
    <t>Kà Dăng</t>
  </si>
  <si>
    <t>Tây Giang</t>
  </si>
  <si>
    <t>Ch'om</t>
  </si>
  <si>
    <t>Gari</t>
  </si>
  <si>
    <t>Axan</t>
  </si>
  <si>
    <t>Tr'hy</t>
  </si>
  <si>
    <t>Lăng</t>
  </si>
  <si>
    <t>A Nông</t>
  </si>
  <si>
    <t>Atiêng</t>
  </si>
  <si>
    <t>Bhalêê</t>
  </si>
  <si>
    <t>A Vương</t>
  </si>
  <si>
    <t>Dang</t>
  </si>
  <si>
    <t>III</t>
  </si>
  <si>
    <t>Bắc Trà My</t>
  </si>
  <si>
    <t>Trà Giang</t>
  </si>
  <si>
    <t>Trà Nú</t>
  </si>
  <si>
    <t>Trà Kót</t>
  </si>
  <si>
    <t>Trà Tân</t>
  </si>
  <si>
    <t>Trà Đốc</t>
  </si>
  <si>
    <t>Trà Bui</t>
  </si>
  <si>
    <t>Trà Giác</t>
  </si>
  <si>
    <t>Trà Giáp</t>
  </si>
  <si>
    <t>Trà Ka</t>
  </si>
  <si>
    <t xml:space="preserve">Trà Đông </t>
  </si>
  <si>
    <t>Trà Dương</t>
  </si>
  <si>
    <t>Nam Trà My</t>
  </si>
  <si>
    <t>Trà Dơn</t>
  </si>
  <si>
    <t>Trà Leng</t>
  </si>
  <si>
    <t>Trà Mai</t>
  </si>
  <si>
    <t>Trà Tập</t>
  </si>
  <si>
    <t>Trà Don</t>
  </si>
  <si>
    <t>Trà Vân</t>
  </si>
  <si>
    <t>Trà Vinh</t>
  </si>
  <si>
    <t xml:space="preserve">Trà Cang </t>
  </si>
  <si>
    <t>Trà Nam</t>
  </si>
  <si>
    <t>Trà Linh</t>
  </si>
  <si>
    <t>Nam Giang</t>
  </si>
  <si>
    <t>TT. Thành Mỹ</t>
  </si>
  <si>
    <t>Cà Dy</t>
  </si>
  <si>
    <t>TaBhing</t>
  </si>
  <si>
    <t>Chà Vàl</t>
  </si>
  <si>
    <t>LaDê</t>
  </si>
  <si>
    <t>LaÊ</t>
  </si>
  <si>
    <t>Đắc Pring</t>
  </si>
  <si>
    <t>Đắc Pre</t>
  </si>
  <si>
    <t>Zuôih</t>
  </si>
  <si>
    <t>Phước Sơn</t>
  </si>
  <si>
    <t>Phước Đức</t>
  </si>
  <si>
    <t>Phước Năng</t>
  </si>
  <si>
    <t>Phước Mỹ</t>
  </si>
  <si>
    <t>Phước Chánh</t>
  </si>
  <si>
    <t>Phước Công</t>
  </si>
  <si>
    <t>Phước Kim</t>
  </si>
  <si>
    <t>Phước Thành</t>
  </si>
  <si>
    <t>Phước Lộc</t>
  </si>
  <si>
    <t>Phước Xuân</t>
  </si>
  <si>
    <t>Phước Hiệp</t>
  </si>
  <si>
    <t>Hiệp Đức</t>
  </si>
  <si>
    <t>Phước Trà</t>
  </si>
  <si>
    <t>Sông Trà</t>
  </si>
  <si>
    <t>Phước Gia</t>
  </si>
  <si>
    <t>Tiên Phước</t>
  </si>
  <si>
    <t>Tiên Lập</t>
  </si>
  <si>
    <t>Tiên An</t>
  </si>
  <si>
    <t xml:space="preserve">Núi Thành </t>
  </si>
  <si>
    <t>Tam Trà</t>
  </si>
  <si>
    <t>Đại Lộc</t>
  </si>
  <si>
    <t>Đại Hưng</t>
  </si>
  <si>
    <t>Phú Ninh</t>
  </si>
  <si>
    <t>Tam Lãnh</t>
  </si>
  <si>
    <t>Kế hoạch thực hiện (Hộ/KP)</t>
  </si>
  <si>
    <t>Phước Hoà</t>
  </si>
  <si>
    <t>Trà Sơn</t>
  </si>
  <si>
    <t>Năm 2007</t>
  </si>
  <si>
    <t>Năm 2008</t>
  </si>
  <si>
    <t>Nhu cầu vay 2009-2010</t>
  </si>
  <si>
    <t>Năm 2009</t>
  </si>
  <si>
    <t>Năm 2010</t>
  </si>
  <si>
    <t>Vốn</t>
  </si>
  <si>
    <t>Phụ biểu số 1</t>
  </si>
  <si>
    <t>Tổng 2009-2010</t>
  </si>
  <si>
    <t>Tổng số hộ DTTS nghèo</t>
  </si>
  <si>
    <t>UỶ BAN NHÂN DÂN TỈNH QUẢNG NAM</t>
  </si>
  <si>
    <t xml:space="preserve">                                     Phụ biểu số: 2</t>
  </si>
  <si>
    <t>ĐƠN VỊ</t>
  </si>
  <si>
    <t>TỔNG HỢP KẾT QUẢ THỰC HIỆN VỐN VAY 2007-2008 VÀ NHU CẦU 2009-2010 TRÊN ĐỊA BÀN                      TỈNH QUẢNG NAM</t>
  </si>
  <si>
    <t>Tổng        2007-2008</t>
  </si>
  <si>
    <t>Cột 7 = 6 - 9 (Dự kiến 2009 sẽ phân bổ thêm)</t>
  </si>
  <si>
    <r>
      <t xml:space="preserve">  Ghi chú:</t>
    </r>
    <r>
      <rPr>
        <sz val="14"/>
        <rFont val="Times New Roman"/>
        <family val="1"/>
      </rPr>
      <t xml:space="preserve"> Kế hoạch thực hiện 2009 đã phân bổ vốn về các địa phương</t>
    </r>
  </si>
  <si>
    <t>(Kèm theo Báo cáo số:         /BC-BDT ngày         tháng 5 năm 2009 của Ban Dân tộc tỉnh Quảng Nam)</t>
  </si>
  <si>
    <t>(Kèm theo Báo cáo số:   67 /BC-UBND ngày   01   tháng 6 năm 2009 của UBND tỉnh Quảng Nam)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</si>
</sst>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3">
    <font>
      <sz val="12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" fillId="0" borderId="5" xfId="0" applyFont="1" applyBorder="1" applyAlignment="1" quotePrefix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 quotePrefix="1">
      <alignment/>
    </xf>
    <xf numFmtId="0" fontId="2" fillId="0" borderId="6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7" fillId="0" borderId="2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">
      <pane xSplit="2" ySplit="7" topLeftCell="D4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4" sqref="I94:O94"/>
    </sheetView>
  </sheetViews>
  <sheetFormatPr defaultColWidth="8.88671875" defaultRowHeight="15"/>
  <cols>
    <col min="1" max="1" width="3.3359375" style="1" customWidth="1"/>
    <col min="2" max="2" width="16.77734375" style="1" customWidth="1"/>
    <col min="3" max="3" width="5.4453125" style="1" customWidth="1"/>
    <col min="4" max="4" width="6.88671875" style="1" customWidth="1"/>
    <col min="5" max="5" width="7.5546875" style="1" customWidth="1"/>
    <col min="6" max="6" width="8.3359375" style="1" customWidth="1"/>
    <col min="7" max="7" width="9.3359375" style="1" customWidth="1"/>
    <col min="8" max="8" width="6.21484375" style="1" customWidth="1"/>
    <col min="9" max="9" width="7.21484375" style="1" customWidth="1"/>
    <col min="10" max="10" width="6.99609375" style="1" customWidth="1"/>
    <col min="11" max="11" width="6.4453125" style="1" customWidth="1"/>
    <col min="12" max="12" width="6.5546875" style="1" customWidth="1"/>
    <col min="13" max="13" width="7.21484375" style="1" customWidth="1"/>
    <col min="14" max="14" width="5.4453125" style="1" customWidth="1"/>
    <col min="15" max="15" width="6.21484375" style="1" customWidth="1"/>
    <col min="16" max="16384" width="8.88671875" style="1" customWidth="1"/>
  </cols>
  <sheetData>
    <row r="1" spans="1:15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2:15" ht="15.75">
      <c r="L4" s="66" t="s">
        <v>33</v>
      </c>
      <c r="M4" s="66"/>
      <c r="N4" s="66"/>
      <c r="O4" s="66"/>
    </row>
    <row r="5" spans="1:15" ht="15.75">
      <c r="A5" s="61" t="s">
        <v>2</v>
      </c>
      <c r="B5" s="61" t="s">
        <v>3</v>
      </c>
      <c r="C5" s="61" t="s">
        <v>34</v>
      </c>
      <c r="D5" s="61" t="s">
        <v>35</v>
      </c>
      <c r="E5" s="61" t="s">
        <v>36</v>
      </c>
      <c r="F5" s="68" t="s">
        <v>123</v>
      </c>
      <c r="G5" s="61" t="s">
        <v>72</v>
      </c>
      <c r="H5" s="61" t="s">
        <v>4</v>
      </c>
      <c r="I5" s="61"/>
      <c r="J5" s="61" t="s">
        <v>6</v>
      </c>
      <c r="K5" s="61"/>
      <c r="L5" s="61" t="s">
        <v>7</v>
      </c>
      <c r="M5" s="61"/>
      <c r="N5" s="61" t="s">
        <v>8</v>
      </c>
      <c r="O5" s="61"/>
    </row>
    <row r="6" spans="1:15" ht="18" customHeight="1">
      <c r="A6" s="61"/>
      <c r="B6" s="61"/>
      <c r="C6" s="61"/>
      <c r="D6" s="61"/>
      <c r="E6" s="61"/>
      <c r="F6" s="69"/>
      <c r="G6" s="61"/>
      <c r="H6" s="61"/>
      <c r="I6" s="61"/>
      <c r="J6" s="61"/>
      <c r="K6" s="61"/>
      <c r="L6" s="61"/>
      <c r="M6" s="61"/>
      <c r="N6" s="61"/>
      <c r="O6" s="61"/>
    </row>
    <row r="7" spans="1:15" ht="63" customHeight="1">
      <c r="A7" s="61"/>
      <c r="B7" s="61"/>
      <c r="C7" s="61"/>
      <c r="D7" s="61"/>
      <c r="E7" s="61"/>
      <c r="F7" s="70"/>
      <c r="G7" s="61"/>
      <c r="H7" s="24" t="s">
        <v>9</v>
      </c>
      <c r="I7" s="24" t="s">
        <v>5</v>
      </c>
      <c r="J7" s="24" t="s">
        <v>9</v>
      </c>
      <c r="K7" s="24" t="s">
        <v>5</v>
      </c>
      <c r="L7" s="24" t="s">
        <v>9</v>
      </c>
      <c r="M7" s="24" t="s">
        <v>5</v>
      </c>
      <c r="N7" s="24" t="s">
        <v>9</v>
      </c>
      <c r="O7" s="24" t="s">
        <v>5</v>
      </c>
    </row>
    <row r="8" spans="1:15" ht="15.75">
      <c r="A8" s="10" t="s">
        <v>10</v>
      </c>
      <c r="B8" s="10" t="s">
        <v>11</v>
      </c>
      <c r="C8" s="11"/>
      <c r="D8" s="11">
        <f aca="true" t="shared" si="0" ref="D8:O8">SUM(D9:D19)</f>
        <v>1924</v>
      </c>
      <c r="E8" s="11">
        <f t="shared" si="0"/>
        <v>1590</v>
      </c>
      <c r="F8" s="22">
        <f>I8+K8+M8+O8</f>
        <v>7950</v>
      </c>
      <c r="G8" s="11">
        <f>SUM(K8+M8+O8)</f>
        <v>7400</v>
      </c>
      <c r="H8" s="11">
        <f t="shared" si="0"/>
        <v>110</v>
      </c>
      <c r="I8" s="11">
        <f t="shared" si="0"/>
        <v>550</v>
      </c>
      <c r="J8" s="11">
        <f t="shared" si="0"/>
        <v>440</v>
      </c>
      <c r="K8" s="11">
        <f t="shared" si="0"/>
        <v>2200</v>
      </c>
      <c r="L8" s="11">
        <f t="shared" si="0"/>
        <v>500</v>
      </c>
      <c r="M8" s="11">
        <f t="shared" si="0"/>
        <v>2500</v>
      </c>
      <c r="N8" s="11">
        <f t="shared" si="0"/>
        <v>540</v>
      </c>
      <c r="O8" s="11">
        <f t="shared" si="0"/>
        <v>2700</v>
      </c>
    </row>
    <row r="9" spans="1:15" ht="15.75">
      <c r="A9" s="6" t="s">
        <v>12</v>
      </c>
      <c r="B9" s="7" t="s">
        <v>23</v>
      </c>
      <c r="C9" s="8"/>
      <c r="D9" s="8">
        <v>288</v>
      </c>
      <c r="E9" s="8">
        <v>273</v>
      </c>
      <c r="F9" s="8">
        <f>I9+K9+M9+O9</f>
        <v>1365</v>
      </c>
      <c r="G9" s="8">
        <f aca="true" t="shared" si="1" ref="G9:G48">SUM(K9+M9+O9)</f>
        <v>1225</v>
      </c>
      <c r="H9" s="8">
        <v>28</v>
      </c>
      <c r="I9" s="8">
        <f>H9*5</f>
        <v>140</v>
      </c>
      <c r="J9" s="8">
        <v>50</v>
      </c>
      <c r="K9" s="8">
        <f>J9*5</f>
        <v>250</v>
      </c>
      <c r="L9" s="8">
        <v>100</v>
      </c>
      <c r="M9" s="8">
        <f>L9*5</f>
        <v>500</v>
      </c>
      <c r="N9" s="8">
        <v>95</v>
      </c>
      <c r="O9" s="8">
        <f>N9*5</f>
        <v>475</v>
      </c>
    </row>
    <row r="10" spans="1:15" ht="15.75">
      <c r="A10" s="4" t="s">
        <v>13</v>
      </c>
      <c r="B10" s="3" t="s">
        <v>24</v>
      </c>
      <c r="C10" s="5"/>
      <c r="D10" s="5">
        <v>74</v>
      </c>
      <c r="E10" s="5">
        <v>58</v>
      </c>
      <c r="F10" s="8">
        <f aca="true" t="shared" si="2" ref="F10:F73">I10+K10+M10+O10</f>
        <v>290</v>
      </c>
      <c r="G10" s="5">
        <f t="shared" si="1"/>
        <v>230</v>
      </c>
      <c r="H10" s="5">
        <v>12</v>
      </c>
      <c r="I10" s="5">
        <f aca="true" t="shared" si="3" ref="I10:I19">H10*5</f>
        <v>60</v>
      </c>
      <c r="J10" s="5">
        <v>15</v>
      </c>
      <c r="K10" s="5">
        <f aca="true" t="shared" si="4" ref="K10:K19">J10*5</f>
        <v>75</v>
      </c>
      <c r="L10" s="5">
        <v>15</v>
      </c>
      <c r="M10" s="5">
        <f aca="true" t="shared" si="5" ref="M10:M19">L10*5</f>
        <v>75</v>
      </c>
      <c r="N10" s="5">
        <v>16</v>
      </c>
      <c r="O10" s="5">
        <f aca="true" t="shared" si="6" ref="O10:O19">N10*5</f>
        <v>80</v>
      </c>
    </row>
    <row r="11" spans="1:15" ht="15.75">
      <c r="A11" s="4" t="s">
        <v>14</v>
      </c>
      <c r="B11" s="3" t="s">
        <v>25</v>
      </c>
      <c r="C11" s="5"/>
      <c r="D11" s="5">
        <v>155</v>
      </c>
      <c r="E11" s="5">
        <v>115</v>
      </c>
      <c r="F11" s="8">
        <f t="shared" si="2"/>
        <v>575</v>
      </c>
      <c r="G11" s="5">
        <f t="shared" si="1"/>
        <v>465</v>
      </c>
      <c r="H11" s="5">
        <v>22</v>
      </c>
      <c r="I11" s="5">
        <f t="shared" si="3"/>
        <v>110</v>
      </c>
      <c r="J11" s="5">
        <v>25</v>
      </c>
      <c r="K11" s="5">
        <f t="shared" si="4"/>
        <v>125</v>
      </c>
      <c r="L11" s="5">
        <v>35</v>
      </c>
      <c r="M11" s="5">
        <f t="shared" si="5"/>
        <v>175</v>
      </c>
      <c r="N11" s="5">
        <v>33</v>
      </c>
      <c r="O11" s="5">
        <f t="shared" si="6"/>
        <v>165</v>
      </c>
    </row>
    <row r="12" spans="1:15" ht="15.75">
      <c r="A12" s="4" t="s">
        <v>15</v>
      </c>
      <c r="B12" s="3" t="s">
        <v>26</v>
      </c>
      <c r="C12" s="5"/>
      <c r="D12" s="5">
        <v>235</v>
      </c>
      <c r="E12" s="5">
        <v>171</v>
      </c>
      <c r="F12" s="8">
        <f t="shared" si="2"/>
        <v>855</v>
      </c>
      <c r="G12" s="5">
        <f t="shared" si="1"/>
        <v>790</v>
      </c>
      <c r="H12" s="5">
        <v>13</v>
      </c>
      <c r="I12" s="5">
        <f t="shared" si="3"/>
        <v>65</v>
      </c>
      <c r="J12" s="5">
        <v>50</v>
      </c>
      <c r="K12" s="5">
        <f t="shared" si="4"/>
        <v>250</v>
      </c>
      <c r="L12" s="5">
        <v>50</v>
      </c>
      <c r="M12" s="5">
        <f t="shared" si="5"/>
        <v>250</v>
      </c>
      <c r="N12" s="5">
        <v>58</v>
      </c>
      <c r="O12" s="5">
        <f t="shared" si="6"/>
        <v>290</v>
      </c>
    </row>
    <row r="13" spans="1:15" ht="15.75">
      <c r="A13" s="4" t="s">
        <v>16</v>
      </c>
      <c r="B13" s="3" t="s">
        <v>27</v>
      </c>
      <c r="C13" s="5"/>
      <c r="D13" s="5">
        <v>170</v>
      </c>
      <c r="E13" s="5">
        <v>106</v>
      </c>
      <c r="F13" s="8">
        <f t="shared" si="2"/>
        <v>530</v>
      </c>
      <c r="G13" s="5">
        <f t="shared" si="1"/>
        <v>460</v>
      </c>
      <c r="H13" s="5">
        <v>14</v>
      </c>
      <c r="I13" s="5">
        <f t="shared" si="3"/>
        <v>70</v>
      </c>
      <c r="J13" s="5">
        <v>30</v>
      </c>
      <c r="K13" s="5">
        <f t="shared" si="4"/>
        <v>150</v>
      </c>
      <c r="L13" s="5">
        <v>30</v>
      </c>
      <c r="M13" s="5">
        <f t="shared" si="5"/>
        <v>150</v>
      </c>
      <c r="N13" s="5">
        <v>32</v>
      </c>
      <c r="O13" s="5">
        <f t="shared" si="6"/>
        <v>160</v>
      </c>
    </row>
    <row r="14" spans="1:15" ht="15.75">
      <c r="A14" s="4" t="s">
        <v>17</v>
      </c>
      <c r="B14" s="3" t="s">
        <v>28</v>
      </c>
      <c r="C14" s="5"/>
      <c r="D14" s="5">
        <v>355</v>
      </c>
      <c r="E14" s="5">
        <v>307</v>
      </c>
      <c r="F14" s="8">
        <f t="shared" si="2"/>
        <v>1535</v>
      </c>
      <c r="G14" s="5">
        <f t="shared" si="1"/>
        <v>1535</v>
      </c>
      <c r="H14" s="5"/>
      <c r="I14" s="5">
        <f t="shared" si="3"/>
        <v>0</v>
      </c>
      <c r="J14" s="5">
        <v>100</v>
      </c>
      <c r="K14" s="5">
        <f t="shared" si="4"/>
        <v>500</v>
      </c>
      <c r="L14" s="5">
        <v>100</v>
      </c>
      <c r="M14" s="5">
        <f t="shared" si="5"/>
        <v>500</v>
      </c>
      <c r="N14" s="5">
        <v>107</v>
      </c>
      <c r="O14" s="5">
        <f t="shared" si="6"/>
        <v>535</v>
      </c>
    </row>
    <row r="15" spans="1:15" ht="15.75">
      <c r="A15" s="4" t="s">
        <v>18</v>
      </c>
      <c r="B15" s="3" t="s">
        <v>29</v>
      </c>
      <c r="C15" s="5"/>
      <c r="D15" s="5">
        <v>74</v>
      </c>
      <c r="E15" s="5">
        <v>70</v>
      </c>
      <c r="F15" s="8">
        <f t="shared" si="2"/>
        <v>350</v>
      </c>
      <c r="G15" s="5">
        <f t="shared" si="1"/>
        <v>350</v>
      </c>
      <c r="H15" s="5"/>
      <c r="I15" s="5">
        <f t="shared" si="3"/>
        <v>0</v>
      </c>
      <c r="J15" s="5">
        <v>20</v>
      </c>
      <c r="K15" s="5">
        <f t="shared" si="4"/>
        <v>100</v>
      </c>
      <c r="L15" s="5">
        <v>20</v>
      </c>
      <c r="M15" s="5">
        <f t="shared" si="5"/>
        <v>100</v>
      </c>
      <c r="N15" s="5">
        <v>30</v>
      </c>
      <c r="O15" s="5">
        <f t="shared" si="6"/>
        <v>150</v>
      </c>
    </row>
    <row r="16" spans="1:15" ht="15.75">
      <c r="A16" s="4" t="s">
        <v>19</v>
      </c>
      <c r="B16" s="3" t="s">
        <v>29</v>
      </c>
      <c r="C16" s="5"/>
      <c r="D16" s="5">
        <v>149</v>
      </c>
      <c r="E16" s="5">
        <v>120</v>
      </c>
      <c r="F16" s="8">
        <f t="shared" si="2"/>
        <v>600</v>
      </c>
      <c r="G16" s="5">
        <f t="shared" si="1"/>
        <v>600</v>
      </c>
      <c r="H16" s="5"/>
      <c r="I16" s="5">
        <f t="shared" si="3"/>
        <v>0</v>
      </c>
      <c r="J16" s="5">
        <v>40</v>
      </c>
      <c r="K16" s="5">
        <f t="shared" si="4"/>
        <v>200</v>
      </c>
      <c r="L16" s="5">
        <v>40</v>
      </c>
      <c r="M16" s="5">
        <f t="shared" si="5"/>
        <v>200</v>
      </c>
      <c r="N16" s="5">
        <v>40</v>
      </c>
      <c r="O16" s="5">
        <f t="shared" si="6"/>
        <v>200</v>
      </c>
    </row>
    <row r="17" spans="1:15" ht="15.75">
      <c r="A17" s="4" t="s">
        <v>20</v>
      </c>
      <c r="B17" s="3" t="s">
        <v>30</v>
      </c>
      <c r="C17" s="5"/>
      <c r="D17" s="5">
        <v>166</v>
      </c>
      <c r="E17" s="5">
        <v>160</v>
      </c>
      <c r="F17" s="8">
        <f t="shared" si="2"/>
        <v>800</v>
      </c>
      <c r="G17" s="5">
        <f t="shared" si="1"/>
        <v>800</v>
      </c>
      <c r="H17" s="5"/>
      <c r="I17" s="5">
        <f t="shared" si="3"/>
        <v>0</v>
      </c>
      <c r="J17" s="5">
        <v>50</v>
      </c>
      <c r="K17" s="5">
        <f t="shared" si="4"/>
        <v>250</v>
      </c>
      <c r="L17" s="5">
        <v>50</v>
      </c>
      <c r="M17" s="5">
        <f t="shared" si="5"/>
        <v>250</v>
      </c>
      <c r="N17" s="5">
        <v>60</v>
      </c>
      <c r="O17" s="5">
        <f t="shared" si="6"/>
        <v>300</v>
      </c>
    </row>
    <row r="18" spans="1:15" ht="15.75">
      <c r="A18" s="4" t="s">
        <v>21</v>
      </c>
      <c r="B18" s="3" t="s">
        <v>31</v>
      </c>
      <c r="C18" s="5"/>
      <c r="D18" s="5">
        <v>78</v>
      </c>
      <c r="E18" s="5">
        <v>73</v>
      </c>
      <c r="F18" s="8">
        <f t="shared" si="2"/>
        <v>365</v>
      </c>
      <c r="G18" s="5">
        <f t="shared" si="1"/>
        <v>365</v>
      </c>
      <c r="H18" s="5"/>
      <c r="I18" s="5">
        <f t="shared" si="3"/>
        <v>0</v>
      </c>
      <c r="J18" s="5">
        <v>30</v>
      </c>
      <c r="K18" s="5">
        <f t="shared" si="4"/>
        <v>150</v>
      </c>
      <c r="L18" s="5">
        <v>20</v>
      </c>
      <c r="M18" s="5">
        <f t="shared" si="5"/>
        <v>100</v>
      </c>
      <c r="N18" s="5">
        <v>23</v>
      </c>
      <c r="O18" s="5">
        <f t="shared" si="6"/>
        <v>115</v>
      </c>
    </row>
    <row r="19" spans="1:15" ht="15.75">
      <c r="A19" s="12" t="s">
        <v>22</v>
      </c>
      <c r="B19" s="13" t="s">
        <v>32</v>
      </c>
      <c r="C19" s="14"/>
      <c r="D19" s="14">
        <v>180</v>
      </c>
      <c r="E19" s="14">
        <v>137</v>
      </c>
      <c r="F19" s="8">
        <f t="shared" si="2"/>
        <v>685</v>
      </c>
      <c r="G19" s="14">
        <f t="shared" si="1"/>
        <v>580</v>
      </c>
      <c r="H19" s="14">
        <v>21</v>
      </c>
      <c r="I19" s="14">
        <f t="shared" si="3"/>
        <v>105</v>
      </c>
      <c r="J19" s="14">
        <v>30</v>
      </c>
      <c r="K19" s="14">
        <f t="shared" si="4"/>
        <v>150</v>
      </c>
      <c r="L19" s="14">
        <v>40</v>
      </c>
      <c r="M19" s="14">
        <f t="shared" si="5"/>
        <v>200</v>
      </c>
      <c r="N19" s="14">
        <v>46</v>
      </c>
      <c r="O19" s="14">
        <f t="shared" si="6"/>
        <v>230</v>
      </c>
    </row>
    <row r="20" spans="1:15" ht="15.75">
      <c r="A20" s="10" t="s">
        <v>37</v>
      </c>
      <c r="B20" s="10" t="s">
        <v>38</v>
      </c>
      <c r="C20" s="11"/>
      <c r="D20" s="11">
        <f>SUM(D21:D33)</f>
        <v>2232</v>
      </c>
      <c r="E20" s="11">
        <f aca="true" t="shared" si="7" ref="E20:O20">SUM(E21:E33)</f>
        <v>2232</v>
      </c>
      <c r="F20" s="22">
        <f t="shared" si="2"/>
        <v>11160</v>
      </c>
      <c r="G20" s="11">
        <f t="shared" si="1"/>
        <v>10210</v>
      </c>
      <c r="H20" s="11">
        <f t="shared" si="7"/>
        <v>190</v>
      </c>
      <c r="I20" s="11">
        <f t="shared" si="7"/>
        <v>950</v>
      </c>
      <c r="J20" s="11">
        <f t="shared" si="7"/>
        <v>894</v>
      </c>
      <c r="K20" s="11">
        <f t="shared" si="7"/>
        <v>4470</v>
      </c>
      <c r="L20" s="11">
        <f t="shared" si="7"/>
        <v>574</v>
      </c>
      <c r="M20" s="11">
        <f t="shared" si="7"/>
        <v>2870</v>
      </c>
      <c r="N20" s="11">
        <f t="shared" si="7"/>
        <v>574</v>
      </c>
      <c r="O20" s="11">
        <f t="shared" si="7"/>
        <v>2870</v>
      </c>
    </row>
    <row r="21" spans="1:15" ht="15.75">
      <c r="A21" s="6" t="s">
        <v>12</v>
      </c>
      <c r="B21" s="7" t="s">
        <v>41</v>
      </c>
      <c r="C21" s="8"/>
      <c r="D21" s="8">
        <v>158</v>
      </c>
      <c r="E21" s="8">
        <v>158</v>
      </c>
      <c r="F21" s="8">
        <f t="shared" si="2"/>
        <v>790</v>
      </c>
      <c r="G21" s="8">
        <f t="shared" si="1"/>
        <v>725</v>
      </c>
      <c r="H21" s="8">
        <v>13</v>
      </c>
      <c r="I21" s="8">
        <f>H21*5</f>
        <v>65</v>
      </c>
      <c r="J21" s="8">
        <v>63</v>
      </c>
      <c r="K21" s="8">
        <f>J21*5</f>
        <v>315</v>
      </c>
      <c r="L21" s="8">
        <v>41</v>
      </c>
      <c r="M21" s="8">
        <f>L21*5</f>
        <v>205</v>
      </c>
      <c r="N21" s="8">
        <v>41</v>
      </c>
      <c r="O21" s="8">
        <f>N21*5</f>
        <v>205</v>
      </c>
    </row>
    <row r="22" spans="1:15" ht="15.75">
      <c r="A22" s="4" t="s">
        <v>13</v>
      </c>
      <c r="B22" s="3" t="s">
        <v>42</v>
      </c>
      <c r="C22" s="5"/>
      <c r="D22" s="5">
        <v>152</v>
      </c>
      <c r="E22" s="5">
        <v>152</v>
      </c>
      <c r="F22" s="8">
        <f t="shared" si="2"/>
        <v>760</v>
      </c>
      <c r="G22" s="5">
        <f t="shared" si="1"/>
        <v>695</v>
      </c>
      <c r="H22" s="5">
        <v>13</v>
      </c>
      <c r="I22" s="5">
        <f aca="true" t="shared" si="8" ref="I22:I33">H22*5</f>
        <v>65</v>
      </c>
      <c r="J22" s="5">
        <v>61</v>
      </c>
      <c r="K22" s="5">
        <f aca="true" t="shared" si="9" ref="K22:K33">J22*5</f>
        <v>305</v>
      </c>
      <c r="L22" s="5">
        <v>39</v>
      </c>
      <c r="M22" s="5">
        <f aca="true" t="shared" si="10" ref="M22:M33">L22*5</f>
        <v>195</v>
      </c>
      <c r="N22" s="5">
        <v>39</v>
      </c>
      <c r="O22" s="5">
        <f aca="true" t="shared" si="11" ref="O22:O33">N22*5</f>
        <v>195</v>
      </c>
    </row>
    <row r="23" spans="1:15" ht="15.75">
      <c r="A23" s="4" t="s">
        <v>14</v>
      </c>
      <c r="B23" s="3" t="s">
        <v>43</v>
      </c>
      <c r="C23" s="5"/>
      <c r="D23" s="5">
        <v>136</v>
      </c>
      <c r="E23" s="5">
        <v>136</v>
      </c>
      <c r="F23" s="8">
        <f t="shared" si="2"/>
        <v>675</v>
      </c>
      <c r="G23" s="5">
        <f t="shared" si="1"/>
        <v>620</v>
      </c>
      <c r="H23" s="5">
        <v>11</v>
      </c>
      <c r="I23" s="5">
        <f t="shared" si="8"/>
        <v>55</v>
      </c>
      <c r="J23" s="5">
        <v>54</v>
      </c>
      <c r="K23" s="5">
        <f t="shared" si="9"/>
        <v>270</v>
      </c>
      <c r="L23" s="5">
        <v>35</v>
      </c>
      <c r="M23" s="5">
        <f t="shared" si="10"/>
        <v>175</v>
      </c>
      <c r="N23" s="5">
        <v>35</v>
      </c>
      <c r="O23" s="5">
        <f t="shared" si="11"/>
        <v>175</v>
      </c>
    </row>
    <row r="24" spans="1:15" ht="15.75">
      <c r="A24" s="4" t="s">
        <v>15</v>
      </c>
      <c r="B24" s="3" t="s">
        <v>44</v>
      </c>
      <c r="C24" s="5"/>
      <c r="D24" s="5">
        <v>144</v>
      </c>
      <c r="E24" s="5">
        <v>144</v>
      </c>
      <c r="F24" s="8">
        <f t="shared" si="2"/>
        <v>720</v>
      </c>
      <c r="G24" s="5">
        <f t="shared" si="1"/>
        <v>660</v>
      </c>
      <c r="H24" s="5">
        <v>12</v>
      </c>
      <c r="I24" s="5">
        <f t="shared" si="8"/>
        <v>60</v>
      </c>
      <c r="J24" s="5">
        <v>58</v>
      </c>
      <c r="K24" s="5">
        <f t="shared" si="9"/>
        <v>290</v>
      </c>
      <c r="L24" s="5">
        <v>37</v>
      </c>
      <c r="M24" s="5">
        <f t="shared" si="10"/>
        <v>185</v>
      </c>
      <c r="N24" s="5">
        <v>37</v>
      </c>
      <c r="O24" s="5">
        <f t="shared" si="11"/>
        <v>185</v>
      </c>
    </row>
    <row r="25" spans="1:15" ht="15.75">
      <c r="A25" s="4" t="s">
        <v>16</v>
      </c>
      <c r="B25" s="3" t="s">
        <v>45</v>
      </c>
      <c r="C25" s="5"/>
      <c r="D25" s="5">
        <v>256</v>
      </c>
      <c r="E25" s="5">
        <v>256</v>
      </c>
      <c r="F25" s="8">
        <f t="shared" si="2"/>
        <v>1280</v>
      </c>
      <c r="G25" s="5">
        <f t="shared" si="1"/>
        <v>1180</v>
      </c>
      <c r="H25" s="5">
        <v>20</v>
      </c>
      <c r="I25" s="5">
        <f t="shared" si="8"/>
        <v>100</v>
      </c>
      <c r="J25" s="5">
        <v>102</v>
      </c>
      <c r="K25" s="5">
        <f t="shared" si="9"/>
        <v>510</v>
      </c>
      <c r="L25" s="5">
        <v>67</v>
      </c>
      <c r="M25" s="5">
        <f t="shared" si="10"/>
        <v>335</v>
      </c>
      <c r="N25" s="5">
        <v>67</v>
      </c>
      <c r="O25" s="5">
        <f t="shared" si="11"/>
        <v>335</v>
      </c>
    </row>
    <row r="26" spans="1:15" ht="15.75">
      <c r="A26" s="4" t="s">
        <v>17</v>
      </c>
      <c r="B26" s="3" t="s">
        <v>46</v>
      </c>
      <c r="C26" s="5"/>
      <c r="D26" s="5">
        <v>498</v>
      </c>
      <c r="E26" s="5">
        <v>498</v>
      </c>
      <c r="F26" s="8">
        <f t="shared" si="2"/>
        <v>2485</v>
      </c>
      <c r="G26" s="5">
        <f t="shared" si="1"/>
        <v>2275</v>
      </c>
      <c r="H26" s="5">
        <v>42</v>
      </c>
      <c r="I26" s="5">
        <f t="shared" si="8"/>
        <v>210</v>
      </c>
      <c r="J26" s="5">
        <v>199</v>
      </c>
      <c r="K26" s="5">
        <f t="shared" si="9"/>
        <v>995</v>
      </c>
      <c r="L26" s="5">
        <v>128</v>
      </c>
      <c r="M26" s="5">
        <f t="shared" si="10"/>
        <v>640</v>
      </c>
      <c r="N26" s="5">
        <v>128</v>
      </c>
      <c r="O26" s="5">
        <f t="shared" si="11"/>
        <v>640</v>
      </c>
    </row>
    <row r="27" spans="1:15" ht="15.75">
      <c r="A27" s="4" t="s">
        <v>18</v>
      </c>
      <c r="B27" s="3" t="s">
        <v>47</v>
      </c>
      <c r="C27" s="5"/>
      <c r="D27" s="5">
        <v>298</v>
      </c>
      <c r="E27" s="5">
        <v>298</v>
      </c>
      <c r="F27" s="8">
        <f t="shared" si="2"/>
        <v>1490</v>
      </c>
      <c r="G27" s="5">
        <f t="shared" si="1"/>
        <v>1365</v>
      </c>
      <c r="H27" s="5">
        <v>25</v>
      </c>
      <c r="I27" s="5">
        <f t="shared" si="8"/>
        <v>125</v>
      </c>
      <c r="J27" s="5">
        <v>119</v>
      </c>
      <c r="K27" s="5">
        <f t="shared" si="9"/>
        <v>595</v>
      </c>
      <c r="L27" s="5">
        <v>77</v>
      </c>
      <c r="M27" s="5">
        <f t="shared" si="10"/>
        <v>385</v>
      </c>
      <c r="N27" s="5">
        <v>77</v>
      </c>
      <c r="O27" s="5">
        <f t="shared" si="11"/>
        <v>385</v>
      </c>
    </row>
    <row r="28" spans="1:15" ht="15.75">
      <c r="A28" s="4" t="s">
        <v>19</v>
      </c>
      <c r="B28" s="3" t="s">
        <v>48</v>
      </c>
      <c r="C28" s="5"/>
      <c r="D28" s="5">
        <v>272</v>
      </c>
      <c r="E28" s="5">
        <v>272</v>
      </c>
      <c r="F28" s="8">
        <f t="shared" si="2"/>
        <v>1360</v>
      </c>
      <c r="G28" s="5">
        <f t="shared" si="1"/>
        <v>1245</v>
      </c>
      <c r="H28" s="5">
        <v>23</v>
      </c>
      <c r="I28" s="5">
        <f t="shared" si="8"/>
        <v>115</v>
      </c>
      <c r="J28" s="5">
        <v>109</v>
      </c>
      <c r="K28" s="5">
        <f t="shared" si="9"/>
        <v>545</v>
      </c>
      <c r="L28" s="5">
        <v>70</v>
      </c>
      <c r="M28" s="5">
        <f t="shared" si="10"/>
        <v>350</v>
      </c>
      <c r="N28" s="5">
        <v>70</v>
      </c>
      <c r="O28" s="5">
        <f t="shared" si="11"/>
        <v>350</v>
      </c>
    </row>
    <row r="29" spans="1:15" ht="15.75">
      <c r="A29" s="4" t="s">
        <v>20</v>
      </c>
      <c r="B29" s="3" t="s">
        <v>49</v>
      </c>
      <c r="C29" s="5"/>
      <c r="D29" s="5">
        <v>174</v>
      </c>
      <c r="E29" s="5">
        <v>174</v>
      </c>
      <c r="F29" s="8">
        <f t="shared" si="2"/>
        <v>875</v>
      </c>
      <c r="G29" s="5">
        <f t="shared" si="1"/>
        <v>800</v>
      </c>
      <c r="H29" s="5">
        <v>15</v>
      </c>
      <c r="I29" s="5">
        <f t="shared" si="8"/>
        <v>75</v>
      </c>
      <c r="J29" s="5">
        <v>70</v>
      </c>
      <c r="K29" s="5">
        <f t="shared" si="9"/>
        <v>350</v>
      </c>
      <c r="L29" s="5">
        <v>45</v>
      </c>
      <c r="M29" s="5">
        <f t="shared" si="10"/>
        <v>225</v>
      </c>
      <c r="N29" s="5">
        <v>45</v>
      </c>
      <c r="O29" s="5">
        <f t="shared" si="11"/>
        <v>225</v>
      </c>
    </row>
    <row r="30" spans="1:15" ht="15.75">
      <c r="A30" s="4" t="s">
        <v>21</v>
      </c>
      <c r="B30" s="3" t="s">
        <v>50</v>
      </c>
      <c r="C30" s="5"/>
      <c r="D30" s="5">
        <v>122</v>
      </c>
      <c r="E30" s="5">
        <v>122</v>
      </c>
      <c r="F30" s="8">
        <f t="shared" si="2"/>
        <v>615</v>
      </c>
      <c r="G30" s="5">
        <f t="shared" si="1"/>
        <v>565</v>
      </c>
      <c r="H30" s="5">
        <v>10</v>
      </c>
      <c r="I30" s="5">
        <f t="shared" si="8"/>
        <v>50</v>
      </c>
      <c r="J30" s="5">
        <v>49</v>
      </c>
      <c r="K30" s="5">
        <f t="shared" si="9"/>
        <v>245</v>
      </c>
      <c r="L30" s="5">
        <v>32</v>
      </c>
      <c r="M30" s="5">
        <f t="shared" si="10"/>
        <v>160</v>
      </c>
      <c r="N30" s="5">
        <v>32</v>
      </c>
      <c r="O30" s="5">
        <f t="shared" si="11"/>
        <v>160</v>
      </c>
    </row>
    <row r="31" spans="1:15" ht="15.75">
      <c r="A31" s="4" t="s">
        <v>22</v>
      </c>
      <c r="B31" s="3" t="s">
        <v>51</v>
      </c>
      <c r="C31" s="5"/>
      <c r="D31" s="5">
        <v>20</v>
      </c>
      <c r="E31" s="5">
        <v>20</v>
      </c>
      <c r="F31" s="8">
        <f t="shared" si="2"/>
        <v>100</v>
      </c>
      <c r="G31" s="5">
        <f t="shared" si="1"/>
        <v>70</v>
      </c>
      <c r="H31" s="5">
        <v>6</v>
      </c>
      <c r="I31" s="5">
        <f t="shared" si="8"/>
        <v>30</v>
      </c>
      <c r="J31" s="5">
        <v>8</v>
      </c>
      <c r="K31" s="5">
        <f t="shared" si="9"/>
        <v>40</v>
      </c>
      <c r="L31" s="5">
        <v>3</v>
      </c>
      <c r="M31" s="5">
        <f t="shared" si="10"/>
        <v>15</v>
      </c>
      <c r="N31" s="5">
        <v>3</v>
      </c>
      <c r="O31" s="5">
        <f t="shared" si="11"/>
        <v>15</v>
      </c>
    </row>
    <row r="32" spans="1:15" ht="15.75">
      <c r="A32" s="4" t="s">
        <v>39</v>
      </c>
      <c r="B32" s="3" t="s">
        <v>53</v>
      </c>
      <c r="C32" s="5">
        <v>1</v>
      </c>
      <c r="D32" s="5">
        <v>1</v>
      </c>
      <c r="E32" s="5">
        <v>1</v>
      </c>
      <c r="F32" s="8">
        <f t="shared" si="2"/>
        <v>5</v>
      </c>
      <c r="G32" s="5">
        <f t="shared" si="1"/>
        <v>5</v>
      </c>
      <c r="H32" s="5">
        <v>0</v>
      </c>
      <c r="I32" s="5">
        <f t="shared" si="8"/>
        <v>0</v>
      </c>
      <c r="J32" s="5">
        <v>1</v>
      </c>
      <c r="K32" s="5">
        <f t="shared" si="9"/>
        <v>5</v>
      </c>
      <c r="L32" s="5">
        <v>0</v>
      </c>
      <c r="M32" s="5">
        <f t="shared" si="10"/>
        <v>0</v>
      </c>
      <c r="N32" s="5">
        <v>0</v>
      </c>
      <c r="O32" s="5">
        <f t="shared" si="11"/>
        <v>0</v>
      </c>
    </row>
    <row r="33" spans="1:15" ht="15.75">
      <c r="A33" s="12" t="s">
        <v>40</v>
      </c>
      <c r="B33" s="13" t="s">
        <v>52</v>
      </c>
      <c r="C33" s="14">
        <v>3</v>
      </c>
      <c r="D33" s="14">
        <v>1</v>
      </c>
      <c r="E33" s="14">
        <v>1</v>
      </c>
      <c r="F33" s="8">
        <f t="shared" si="2"/>
        <v>5</v>
      </c>
      <c r="G33" s="14">
        <f t="shared" si="1"/>
        <v>5</v>
      </c>
      <c r="H33" s="14">
        <v>0</v>
      </c>
      <c r="I33" s="14">
        <f t="shared" si="8"/>
        <v>0</v>
      </c>
      <c r="J33" s="14">
        <v>1</v>
      </c>
      <c r="K33" s="14">
        <f t="shared" si="9"/>
        <v>5</v>
      </c>
      <c r="L33" s="14">
        <v>0</v>
      </c>
      <c r="M33" s="14">
        <f t="shared" si="10"/>
        <v>0</v>
      </c>
      <c r="N33" s="14">
        <v>0</v>
      </c>
      <c r="O33" s="14">
        <f t="shared" si="11"/>
        <v>0</v>
      </c>
    </row>
    <row r="34" spans="1:15" ht="15.75">
      <c r="A34" s="10" t="s">
        <v>54</v>
      </c>
      <c r="B34" s="10" t="s">
        <v>57</v>
      </c>
      <c r="C34" s="10"/>
      <c r="D34" s="10">
        <f>SUM(D35)</f>
        <v>40</v>
      </c>
      <c r="E34" s="10">
        <f aca="true" t="shared" si="12" ref="E34:O34">SUM(E35)</f>
        <v>40</v>
      </c>
      <c r="F34" s="22">
        <f t="shared" si="2"/>
        <v>200</v>
      </c>
      <c r="G34" s="11">
        <f t="shared" si="1"/>
        <v>200</v>
      </c>
      <c r="H34" s="10">
        <f t="shared" si="12"/>
        <v>0</v>
      </c>
      <c r="I34" s="10">
        <f t="shared" si="12"/>
        <v>0</v>
      </c>
      <c r="J34" s="10">
        <f t="shared" si="12"/>
        <v>25</v>
      </c>
      <c r="K34" s="10">
        <f t="shared" si="12"/>
        <v>125</v>
      </c>
      <c r="L34" s="10">
        <f t="shared" si="12"/>
        <v>15</v>
      </c>
      <c r="M34" s="10">
        <f t="shared" si="12"/>
        <v>75</v>
      </c>
      <c r="N34" s="10">
        <f t="shared" si="12"/>
        <v>0</v>
      </c>
      <c r="O34" s="15">
        <f t="shared" si="12"/>
        <v>0</v>
      </c>
    </row>
    <row r="35" spans="1:15" ht="15.75">
      <c r="A35" s="16" t="s">
        <v>12</v>
      </c>
      <c r="B35" s="17" t="s">
        <v>58</v>
      </c>
      <c r="C35" s="17"/>
      <c r="D35" s="17">
        <v>40</v>
      </c>
      <c r="E35" s="17">
        <v>40</v>
      </c>
      <c r="F35" s="8">
        <f t="shared" si="2"/>
        <v>200</v>
      </c>
      <c r="G35" s="18">
        <f t="shared" si="1"/>
        <v>200</v>
      </c>
      <c r="H35" s="17">
        <v>0</v>
      </c>
      <c r="I35" s="17">
        <v>0</v>
      </c>
      <c r="J35" s="17">
        <v>25</v>
      </c>
      <c r="K35" s="17">
        <f>J35*5</f>
        <v>125</v>
      </c>
      <c r="L35" s="17">
        <v>15</v>
      </c>
      <c r="M35" s="17">
        <f>L35*5</f>
        <v>75</v>
      </c>
      <c r="N35" s="17">
        <v>0</v>
      </c>
      <c r="O35" s="17">
        <v>0</v>
      </c>
    </row>
    <row r="36" spans="1:15" ht="15.75">
      <c r="A36" s="10" t="s">
        <v>59</v>
      </c>
      <c r="B36" s="10" t="s">
        <v>55</v>
      </c>
      <c r="C36" s="10"/>
      <c r="D36" s="10">
        <f>SUM(D37)</f>
        <v>108</v>
      </c>
      <c r="E36" s="10">
        <f aca="true" t="shared" si="13" ref="E36:O36">SUM(E37)</f>
        <v>108</v>
      </c>
      <c r="F36" s="22">
        <f t="shared" si="2"/>
        <v>540</v>
      </c>
      <c r="G36" s="11">
        <f t="shared" si="1"/>
        <v>440</v>
      </c>
      <c r="H36" s="10">
        <f t="shared" si="13"/>
        <v>20</v>
      </c>
      <c r="I36" s="10">
        <f t="shared" si="13"/>
        <v>100</v>
      </c>
      <c r="J36" s="10">
        <f t="shared" si="13"/>
        <v>40</v>
      </c>
      <c r="K36" s="10">
        <f t="shared" si="13"/>
        <v>200</v>
      </c>
      <c r="L36" s="10">
        <f t="shared" si="13"/>
        <v>30</v>
      </c>
      <c r="M36" s="10">
        <f t="shared" si="13"/>
        <v>150</v>
      </c>
      <c r="N36" s="10">
        <f t="shared" si="13"/>
        <v>18</v>
      </c>
      <c r="O36" s="10">
        <f t="shared" si="13"/>
        <v>90</v>
      </c>
    </row>
    <row r="37" spans="1:15" ht="15.75">
      <c r="A37" s="16" t="s">
        <v>12</v>
      </c>
      <c r="B37" s="17" t="s">
        <v>56</v>
      </c>
      <c r="C37" s="17"/>
      <c r="D37" s="17">
        <v>108</v>
      </c>
      <c r="E37" s="17">
        <v>108</v>
      </c>
      <c r="F37" s="8">
        <f t="shared" si="2"/>
        <v>540</v>
      </c>
      <c r="G37" s="18">
        <f t="shared" si="1"/>
        <v>440</v>
      </c>
      <c r="H37" s="17">
        <v>20</v>
      </c>
      <c r="I37" s="17">
        <f>H37*5</f>
        <v>100</v>
      </c>
      <c r="J37" s="17">
        <v>40</v>
      </c>
      <c r="K37" s="17">
        <f>J37*5</f>
        <v>200</v>
      </c>
      <c r="L37" s="17">
        <v>30</v>
      </c>
      <c r="M37" s="17">
        <f>L37*5</f>
        <v>150</v>
      </c>
      <c r="N37" s="17">
        <v>18</v>
      </c>
      <c r="O37" s="17">
        <f>N37*5</f>
        <v>90</v>
      </c>
    </row>
    <row r="38" spans="1:15" ht="15.75">
      <c r="A38" s="10" t="s">
        <v>60</v>
      </c>
      <c r="B38" s="10" t="s">
        <v>61</v>
      </c>
      <c r="C38" s="10"/>
      <c r="D38" s="10">
        <f>SUM(D39:D48)</f>
        <v>3253</v>
      </c>
      <c r="E38" s="10">
        <f>SUM(E39:E48)</f>
        <v>3253</v>
      </c>
      <c r="F38" s="22">
        <f t="shared" si="2"/>
        <v>14740</v>
      </c>
      <c r="G38" s="11">
        <f t="shared" si="1"/>
        <v>14090</v>
      </c>
      <c r="H38" s="10">
        <f aca="true" t="shared" si="14" ref="H38:O38">SUM(H39:H48)</f>
        <v>130</v>
      </c>
      <c r="I38" s="10">
        <f t="shared" si="14"/>
        <v>650</v>
      </c>
      <c r="J38" s="10">
        <f t="shared" si="14"/>
        <v>1262</v>
      </c>
      <c r="K38" s="10">
        <f t="shared" si="14"/>
        <v>6310</v>
      </c>
      <c r="L38" s="10">
        <f t="shared" si="14"/>
        <v>921</v>
      </c>
      <c r="M38" s="10">
        <f t="shared" si="14"/>
        <v>4605</v>
      </c>
      <c r="N38" s="10">
        <f t="shared" si="14"/>
        <v>635</v>
      </c>
      <c r="O38" s="10">
        <f t="shared" si="14"/>
        <v>3175</v>
      </c>
    </row>
    <row r="39" spans="1:15" ht="15.75">
      <c r="A39" s="6" t="s">
        <v>12</v>
      </c>
      <c r="B39" s="7" t="s">
        <v>62</v>
      </c>
      <c r="C39" s="7"/>
      <c r="D39" s="7">
        <v>296</v>
      </c>
      <c r="E39" s="7">
        <v>296</v>
      </c>
      <c r="F39" s="8">
        <f t="shared" si="2"/>
        <v>1480</v>
      </c>
      <c r="G39" s="8">
        <f t="shared" si="1"/>
        <v>1430</v>
      </c>
      <c r="H39" s="7">
        <f>I39/5</f>
        <v>10</v>
      </c>
      <c r="I39" s="7">
        <v>50</v>
      </c>
      <c r="J39" s="7">
        <v>120</v>
      </c>
      <c r="K39" s="7">
        <f>J39*5</f>
        <v>600</v>
      </c>
      <c r="L39" s="7">
        <v>90</v>
      </c>
      <c r="M39" s="7">
        <f>L39*5</f>
        <v>450</v>
      </c>
      <c r="N39" s="7">
        <v>76</v>
      </c>
      <c r="O39" s="7">
        <f>N39*5</f>
        <v>380</v>
      </c>
    </row>
    <row r="40" spans="1:15" ht="15.75">
      <c r="A40" s="4" t="s">
        <v>13</v>
      </c>
      <c r="B40" s="3" t="s">
        <v>63</v>
      </c>
      <c r="C40" s="3"/>
      <c r="D40" s="3">
        <v>449</v>
      </c>
      <c r="E40" s="3">
        <v>449</v>
      </c>
      <c r="F40" s="8">
        <f t="shared" si="2"/>
        <v>1745</v>
      </c>
      <c r="G40" s="5">
        <f t="shared" si="1"/>
        <v>1665</v>
      </c>
      <c r="H40" s="3">
        <f aca="true" t="shared" si="15" ref="H40:H48">I40/5</f>
        <v>16</v>
      </c>
      <c r="I40" s="3">
        <v>80</v>
      </c>
      <c r="J40" s="3">
        <v>160</v>
      </c>
      <c r="K40" s="3">
        <f aca="true" t="shared" si="16" ref="K40:K60">J40*5</f>
        <v>800</v>
      </c>
      <c r="L40" s="3">
        <v>100</v>
      </c>
      <c r="M40" s="3">
        <f aca="true" t="shared" si="17" ref="M40:M64">L40*5</f>
        <v>500</v>
      </c>
      <c r="N40" s="3">
        <v>73</v>
      </c>
      <c r="O40" s="3">
        <f aca="true" t="shared" si="18" ref="O40:O90">N40*5</f>
        <v>365</v>
      </c>
    </row>
    <row r="41" spans="1:15" ht="15.75">
      <c r="A41" s="4" t="s">
        <v>14</v>
      </c>
      <c r="B41" s="3" t="s">
        <v>64</v>
      </c>
      <c r="C41" s="3"/>
      <c r="D41" s="3">
        <v>270</v>
      </c>
      <c r="E41" s="3">
        <v>270</v>
      </c>
      <c r="F41" s="8">
        <f t="shared" si="2"/>
        <v>1350</v>
      </c>
      <c r="G41" s="5">
        <f t="shared" si="1"/>
        <v>1290</v>
      </c>
      <c r="H41" s="3">
        <f t="shared" si="15"/>
        <v>12</v>
      </c>
      <c r="I41" s="3">
        <v>60</v>
      </c>
      <c r="J41" s="3">
        <v>110</v>
      </c>
      <c r="K41" s="3">
        <f t="shared" si="16"/>
        <v>550</v>
      </c>
      <c r="L41" s="3">
        <v>85</v>
      </c>
      <c r="M41" s="3">
        <f t="shared" si="17"/>
        <v>425</v>
      </c>
      <c r="N41" s="3">
        <v>63</v>
      </c>
      <c r="O41" s="3">
        <f t="shared" si="18"/>
        <v>315</v>
      </c>
    </row>
    <row r="42" spans="1:15" ht="15.75">
      <c r="A42" s="4" t="s">
        <v>15</v>
      </c>
      <c r="B42" s="3" t="s">
        <v>65</v>
      </c>
      <c r="C42" s="3"/>
      <c r="D42" s="3">
        <v>267</v>
      </c>
      <c r="E42" s="3">
        <v>267</v>
      </c>
      <c r="F42" s="8">
        <f t="shared" si="2"/>
        <v>1335</v>
      </c>
      <c r="G42" s="5">
        <f t="shared" si="1"/>
        <v>1280</v>
      </c>
      <c r="H42" s="3">
        <f t="shared" si="15"/>
        <v>11</v>
      </c>
      <c r="I42" s="3">
        <v>55</v>
      </c>
      <c r="J42" s="3">
        <v>100</v>
      </c>
      <c r="K42" s="3">
        <f t="shared" si="16"/>
        <v>500</v>
      </c>
      <c r="L42" s="3">
        <v>90</v>
      </c>
      <c r="M42" s="3">
        <f t="shared" si="17"/>
        <v>450</v>
      </c>
      <c r="N42" s="3">
        <v>66</v>
      </c>
      <c r="O42" s="3">
        <f t="shared" si="18"/>
        <v>330</v>
      </c>
    </row>
    <row r="43" spans="1:15" ht="15.75">
      <c r="A43" s="4" t="s">
        <v>16</v>
      </c>
      <c r="B43" s="3" t="s">
        <v>66</v>
      </c>
      <c r="C43" s="3"/>
      <c r="D43" s="3">
        <v>457</v>
      </c>
      <c r="E43" s="3">
        <v>457</v>
      </c>
      <c r="F43" s="8">
        <f t="shared" si="2"/>
        <v>1785</v>
      </c>
      <c r="G43" s="5">
        <f t="shared" si="1"/>
        <v>1690</v>
      </c>
      <c r="H43" s="3">
        <f t="shared" si="15"/>
        <v>19</v>
      </c>
      <c r="I43" s="3">
        <v>95</v>
      </c>
      <c r="J43" s="3">
        <v>170</v>
      </c>
      <c r="K43" s="3">
        <f t="shared" si="16"/>
        <v>850</v>
      </c>
      <c r="L43" s="3">
        <v>100</v>
      </c>
      <c r="M43" s="3">
        <f t="shared" si="17"/>
        <v>500</v>
      </c>
      <c r="N43" s="3">
        <v>68</v>
      </c>
      <c r="O43" s="3">
        <f t="shared" si="18"/>
        <v>340</v>
      </c>
    </row>
    <row r="44" spans="1:15" ht="15.75">
      <c r="A44" s="4" t="s">
        <v>17</v>
      </c>
      <c r="B44" s="3" t="s">
        <v>67</v>
      </c>
      <c r="C44" s="3"/>
      <c r="D44" s="3">
        <v>272</v>
      </c>
      <c r="E44" s="3">
        <v>272</v>
      </c>
      <c r="F44" s="8">
        <f t="shared" si="2"/>
        <v>1335</v>
      </c>
      <c r="G44" s="5">
        <f t="shared" si="1"/>
        <v>1270</v>
      </c>
      <c r="H44" s="3">
        <f t="shared" si="15"/>
        <v>13</v>
      </c>
      <c r="I44" s="3">
        <v>65</v>
      </c>
      <c r="J44" s="3">
        <v>97</v>
      </c>
      <c r="K44" s="3">
        <f t="shared" si="16"/>
        <v>485</v>
      </c>
      <c r="L44" s="3">
        <v>92</v>
      </c>
      <c r="M44" s="3">
        <f t="shared" si="17"/>
        <v>460</v>
      </c>
      <c r="N44" s="3">
        <v>65</v>
      </c>
      <c r="O44" s="3">
        <f t="shared" si="18"/>
        <v>325</v>
      </c>
    </row>
    <row r="45" spans="1:15" ht="15.75">
      <c r="A45" s="4" t="s">
        <v>18</v>
      </c>
      <c r="B45" s="3" t="s">
        <v>68</v>
      </c>
      <c r="C45" s="3"/>
      <c r="D45" s="3">
        <v>218</v>
      </c>
      <c r="E45" s="3">
        <v>218</v>
      </c>
      <c r="F45" s="8">
        <f t="shared" si="2"/>
        <v>1090</v>
      </c>
      <c r="G45" s="5">
        <f t="shared" si="1"/>
        <v>1045</v>
      </c>
      <c r="H45" s="3">
        <f t="shared" si="15"/>
        <v>9</v>
      </c>
      <c r="I45" s="3">
        <v>45</v>
      </c>
      <c r="J45" s="3">
        <v>95</v>
      </c>
      <c r="K45" s="3">
        <f t="shared" si="16"/>
        <v>475</v>
      </c>
      <c r="L45" s="3">
        <v>74</v>
      </c>
      <c r="M45" s="3">
        <f t="shared" si="17"/>
        <v>370</v>
      </c>
      <c r="N45" s="3">
        <v>40</v>
      </c>
      <c r="O45" s="3">
        <f t="shared" si="18"/>
        <v>200</v>
      </c>
    </row>
    <row r="46" spans="1:15" ht="15.75">
      <c r="A46" s="4" t="s">
        <v>19</v>
      </c>
      <c r="B46" s="3" t="s">
        <v>69</v>
      </c>
      <c r="C46" s="3"/>
      <c r="D46" s="3">
        <v>277</v>
      </c>
      <c r="E46" s="3">
        <v>277</v>
      </c>
      <c r="F46" s="8">
        <f t="shared" si="2"/>
        <v>1385</v>
      </c>
      <c r="G46" s="5">
        <f t="shared" si="1"/>
        <v>1330</v>
      </c>
      <c r="H46" s="3">
        <f t="shared" si="15"/>
        <v>11</v>
      </c>
      <c r="I46" s="3">
        <v>55</v>
      </c>
      <c r="J46" s="3">
        <v>100</v>
      </c>
      <c r="K46" s="3">
        <f t="shared" si="16"/>
        <v>500</v>
      </c>
      <c r="L46" s="3">
        <v>90</v>
      </c>
      <c r="M46" s="3">
        <f t="shared" si="17"/>
        <v>450</v>
      </c>
      <c r="N46" s="3">
        <v>76</v>
      </c>
      <c r="O46" s="3">
        <f t="shared" si="18"/>
        <v>380</v>
      </c>
    </row>
    <row r="47" spans="1:15" ht="15.75">
      <c r="A47" s="4" t="s">
        <v>20</v>
      </c>
      <c r="B47" s="3" t="s">
        <v>70</v>
      </c>
      <c r="C47" s="3"/>
      <c r="D47" s="3">
        <v>431</v>
      </c>
      <c r="E47" s="3">
        <v>431</v>
      </c>
      <c r="F47" s="8">
        <f t="shared" si="2"/>
        <v>1655</v>
      </c>
      <c r="G47" s="5">
        <f t="shared" si="1"/>
        <v>1575</v>
      </c>
      <c r="H47" s="3">
        <f t="shared" si="15"/>
        <v>16</v>
      </c>
      <c r="I47" s="3">
        <v>80</v>
      </c>
      <c r="J47" s="3">
        <v>160</v>
      </c>
      <c r="K47" s="3">
        <f t="shared" si="16"/>
        <v>800</v>
      </c>
      <c r="L47" s="3">
        <v>100</v>
      </c>
      <c r="M47" s="3">
        <f t="shared" si="17"/>
        <v>500</v>
      </c>
      <c r="N47" s="3">
        <v>55</v>
      </c>
      <c r="O47" s="3">
        <f t="shared" si="18"/>
        <v>275</v>
      </c>
    </row>
    <row r="48" spans="1:15" ht="15.75">
      <c r="A48" s="12" t="s">
        <v>21</v>
      </c>
      <c r="B48" s="13" t="s">
        <v>71</v>
      </c>
      <c r="C48" s="13"/>
      <c r="D48" s="13">
        <v>316</v>
      </c>
      <c r="E48" s="13">
        <v>316</v>
      </c>
      <c r="F48" s="8">
        <f t="shared" si="2"/>
        <v>1580</v>
      </c>
      <c r="G48" s="14">
        <f t="shared" si="1"/>
        <v>1515</v>
      </c>
      <c r="H48" s="13">
        <f t="shared" si="15"/>
        <v>13</v>
      </c>
      <c r="I48" s="13">
        <v>65</v>
      </c>
      <c r="J48" s="13">
        <v>150</v>
      </c>
      <c r="K48" s="13">
        <f t="shared" si="16"/>
        <v>750</v>
      </c>
      <c r="L48" s="13">
        <v>100</v>
      </c>
      <c r="M48" s="13">
        <f t="shared" si="17"/>
        <v>500</v>
      </c>
      <c r="N48" s="13">
        <v>53</v>
      </c>
      <c r="O48" s="13">
        <f t="shared" si="18"/>
        <v>265</v>
      </c>
    </row>
    <row r="49" spans="1:15" ht="15.75">
      <c r="A49" s="10" t="s">
        <v>73</v>
      </c>
      <c r="B49" s="10" t="s">
        <v>74</v>
      </c>
      <c r="C49" s="10"/>
      <c r="D49" s="10">
        <f>SUM(D50:D60)</f>
        <v>2736</v>
      </c>
      <c r="E49" s="10">
        <f aca="true" t="shared" si="19" ref="E49:O49">SUM(E50:E60)</f>
        <v>2736</v>
      </c>
      <c r="F49" s="22">
        <f t="shared" si="2"/>
        <v>13720</v>
      </c>
      <c r="G49" s="10">
        <f t="shared" si="19"/>
        <v>13120</v>
      </c>
      <c r="H49" s="10">
        <f t="shared" si="19"/>
        <v>120</v>
      </c>
      <c r="I49" s="10">
        <f t="shared" si="19"/>
        <v>600</v>
      </c>
      <c r="J49" s="10">
        <f t="shared" si="19"/>
        <v>1149</v>
      </c>
      <c r="K49" s="10">
        <f t="shared" si="19"/>
        <v>5745</v>
      </c>
      <c r="L49" s="10">
        <f t="shared" si="19"/>
        <v>912</v>
      </c>
      <c r="M49" s="10">
        <f t="shared" si="19"/>
        <v>4560</v>
      </c>
      <c r="N49" s="10">
        <f t="shared" si="19"/>
        <v>563</v>
      </c>
      <c r="O49" s="10">
        <f t="shared" si="19"/>
        <v>2815</v>
      </c>
    </row>
    <row r="50" spans="1:15" ht="15.75">
      <c r="A50" s="6" t="s">
        <v>12</v>
      </c>
      <c r="B50" s="7" t="s">
        <v>75</v>
      </c>
      <c r="C50" s="7"/>
      <c r="D50" s="7">
        <v>250</v>
      </c>
      <c r="E50" s="7">
        <v>250</v>
      </c>
      <c r="F50" s="8">
        <f t="shared" si="2"/>
        <v>1250</v>
      </c>
      <c r="G50" s="7">
        <f aca="true" t="shared" si="20" ref="G50:G90">K50+M50+O50</f>
        <v>1190</v>
      </c>
      <c r="H50" s="7">
        <f>I50/5</f>
        <v>12</v>
      </c>
      <c r="I50" s="7">
        <v>60</v>
      </c>
      <c r="J50" s="7">
        <v>110</v>
      </c>
      <c r="K50" s="7">
        <f t="shared" si="16"/>
        <v>550</v>
      </c>
      <c r="L50" s="7">
        <v>75</v>
      </c>
      <c r="M50" s="7">
        <f t="shared" si="17"/>
        <v>375</v>
      </c>
      <c r="N50" s="7">
        <v>53</v>
      </c>
      <c r="O50" s="7">
        <f t="shared" si="18"/>
        <v>265</v>
      </c>
    </row>
    <row r="51" spans="1:15" ht="15.75">
      <c r="A51" s="4" t="s">
        <v>13</v>
      </c>
      <c r="B51" s="3" t="s">
        <v>76</v>
      </c>
      <c r="C51" s="3"/>
      <c r="D51" s="3">
        <v>276</v>
      </c>
      <c r="E51" s="3">
        <v>276</v>
      </c>
      <c r="F51" s="8">
        <f t="shared" si="2"/>
        <v>1380</v>
      </c>
      <c r="G51" s="3">
        <f t="shared" si="20"/>
        <v>1320</v>
      </c>
      <c r="H51" s="3">
        <f aca="true" t="shared" si="21" ref="H51:H60">I51/5</f>
        <v>12</v>
      </c>
      <c r="I51" s="3">
        <v>60</v>
      </c>
      <c r="J51" s="3">
        <v>120</v>
      </c>
      <c r="K51" s="3">
        <f t="shared" si="16"/>
        <v>600</v>
      </c>
      <c r="L51" s="3">
        <v>90</v>
      </c>
      <c r="M51" s="3">
        <f t="shared" si="17"/>
        <v>450</v>
      </c>
      <c r="N51" s="3">
        <v>54</v>
      </c>
      <c r="O51" s="3">
        <f t="shared" si="18"/>
        <v>270</v>
      </c>
    </row>
    <row r="52" spans="1:15" ht="15.75">
      <c r="A52" s="4" t="s">
        <v>14</v>
      </c>
      <c r="B52" s="3" t="s">
        <v>77</v>
      </c>
      <c r="C52" s="3"/>
      <c r="D52" s="3">
        <v>105</v>
      </c>
      <c r="E52" s="3">
        <v>105</v>
      </c>
      <c r="F52" s="8">
        <f t="shared" si="2"/>
        <v>525</v>
      </c>
      <c r="G52" s="3">
        <f t="shared" si="20"/>
        <v>485</v>
      </c>
      <c r="H52" s="3">
        <f t="shared" si="21"/>
        <v>8</v>
      </c>
      <c r="I52" s="3">
        <v>40</v>
      </c>
      <c r="J52" s="3">
        <v>45</v>
      </c>
      <c r="K52" s="3">
        <f t="shared" si="16"/>
        <v>225</v>
      </c>
      <c r="L52" s="3">
        <v>33</v>
      </c>
      <c r="M52" s="3">
        <f t="shared" si="17"/>
        <v>165</v>
      </c>
      <c r="N52" s="3">
        <v>19</v>
      </c>
      <c r="O52" s="3">
        <f t="shared" si="18"/>
        <v>95</v>
      </c>
    </row>
    <row r="53" spans="1:15" ht="15.75">
      <c r="A53" s="4" t="s">
        <v>15</v>
      </c>
      <c r="B53" s="3" t="s">
        <v>78</v>
      </c>
      <c r="C53" s="3"/>
      <c r="D53" s="3">
        <v>232</v>
      </c>
      <c r="E53" s="3">
        <v>232</v>
      </c>
      <c r="F53" s="8">
        <f t="shared" si="2"/>
        <v>1160</v>
      </c>
      <c r="G53" s="3">
        <f t="shared" si="20"/>
        <v>1085</v>
      </c>
      <c r="H53" s="3">
        <f t="shared" si="21"/>
        <v>15</v>
      </c>
      <c r="I53" s="3">
        <v>75</v>
      </c>
      <c r="J53" s="3">
        <v>96</v>
      </c>
      <c r="K53" s="3">
        <f t="shared" si="16"/>
        <v>480</v>
      </c>
      <c r="L53" s="3">
        <v>75</v>
      </c>
      <c r="M53" s="3">
        <f t="shared" si="17"/>
        <v>375</v>
      </c>
      <c r="N53" s="3">
        <v>46</v>
      </c>
      <c r="O53" s="3">
        <f t="shared" si="18"/>
        <v>230</v>
      </c>
    </row>
    <row r="54" spans="1:15" ht="15.75">
      <c r="A54" s="4" t="s">
        <v>16</v>
      </c>
      <c r="B54" s="3" t="s">
        <v>79</v>
      </c>
      <c r="C54" s="3"/>
      <c r="D54" s="3">
        <v>200</v>
      </c>
      <c r="E54" s="3">
        <v>200</v>
      </c>
      <c r="F54" s="8">
        <f t="shared" si="2"/>
        <v>1000</v>
      </c>
      <c r="G54" s="3">
        <f t="shared" si="20"/>
        <v>955</v>
      </c>
      <c r="H54" s="3">
        <f t="shared" si="21"/>
        <v>9</v>
      </c>
      <c r="I54" s="3">
        <v>45</v>
      </c>
      <c r="J54" s="3">
        <v>91</v>
      </c>
      <c r="K54" s="3">
        <f t="shared" si="16"/>
        <v>455</v>
      </c>
      <c r="L54" s="3">
        <v>75</v>
      </c>
      <c r="M54" s="3">
        <f t="shared" si="17"/>
        <v>375</v>
      </c>
      <c r="N54" s="3">
        <v>25</v>
      </c>
      <c r="O54" s="3">
        <f t="shared" si="18"/>
        <v>125</v>
      </c>
    </row>
    <row r="55" spans="1:15" ht="15.75">
      <c r="A55" s="4" t="s">
        <v>17</v>
      </c>
      <c r="B55" s="3" t="s">
        <v>80</v>
      </c>
      <c r="C55" s="3"/>
      <c r="D55" s="3">
        <v>228</v>
      </c>
      <c r="E55" s="3">
        <v>228</v>
      </c>
      <c r="F55" s="8">
        <f t="shared" si="2"/>
        <v>1140</v>
      </c>
      <c r="G55" s="3">
        <f t="shared" si="20"/>
        <v>1100</v>
      </c>
      <c r="H55" s="3">
        <f t="shared" si="21"/>
        <v>8</v>
      </c>
      <c r="I55" s="3">
        <v>40</v>
      </c>
      <c r="J55" s="3">
        <v>100</v>
      </c>
      <c r="K55" s="3">
        <f t="shared" si="16"/>
        <v>500</v>
      </c>
      <c r="L55" s="3">
        <v>80</v>
      </c>
      <c r="M55" s="3">
        <f t="shared" si="17"/>
        <v>400</v>
      </c>
      <c r="N55" s="3">
        <v>40</v>
      </c>
      <c r="O55" s="3">
        <f t="shared" si="18"/>
        <v>200</v>
      </c>
    </row>
    <row r="56" spans="1:15" ht="15.75">
      <c r="A56" s="4" t="s">
        <v>18</v>
      </c>
      <c r="B56" s="3" t="s">
        <v>81</v>
      </c>
      <c r="C56" s="3"/>
      <c r="D56" s="3">
        <v>268</v>
      </c>
      <c r="E56" s="3">
        <v>268</v>
      </c>
      <c r="F56" s="8">
        <f t="shared" si="2"/>
        <v>1340</v>
      </c>
      <c r="G56" s="3">
        <f t="shared" si="20"/>
        <v>1270</v>
      </c>
      <c r="H56" s="3">
        <f t="shared" si="21"/>
        <v>14</v>
      </c>
      <c r="I56" s="3">
        <v>70</v>
      </c>
      <c r="J56" s="3">
        <v>103</v>
      </c>
      <c r="K56" s="3">
        <f t="shared" si="16"/>
        <v>515</v>
      </c>
      <c r="L56" s="3">
        <v>95</v>
      </c>
      <c r="M56" s="3">
        <f t="shared" si="17"/>
        <v>475</v>
      </c>
      <c r="N56" s="3">
        <v>56</v>
      </c>
      <c r="O56" s="3">
        <f t="shared" si="18"/>
        <v>280</v>
      </c>
    </row>
    <row r="57" spans="1:15" ht="15.75">
      <c r="A57" s="4" t="s">
        <v>19</v>
      </c>
      <c r="B57" s="3" t="s">
        <v>82</v>
      </c>
      <c r="C57" s="3"/>
      <c r="D57" s="3">
        <v>341</v>
      </c>
      <c r="E57" s="3">
        <v>341</v>
      </c>
      <c r="F57" s="8">
        <f t="shared" si="2"/>
        <v>1705</v>
      </c>
      <c r="G57" s="3">
        <f t="shared" si="20"/>
        <v>1645</v>
      </c>
      <c r="H57" s="3">
        <f t="shared" si="21"/>
        <v>12</v>
      </c>
      <c r="I57" s="3">
        <v>60</v>
      </c>
      <c r="J57" s="3">
        <v>135</v>
      </c>
      <c r="K57" s="3">
        <f t="shared" si="16"/>
        <v>675</v>
      </c>
      <c r="L57" s="3">
        <v>114</v>
      </c>
      <c r="M57" s="3">
        <f t="shared" si="17"/>
        <v>570</v>
      </c>
      <c r="N57" s="3">
        <v>80</v>
      </c>
      <c r="O57" s="3">
        <f t="shared" si="18"/>
        <v>400</v>
      </c>
    </row>
    <row r="58" spans="1:15" ht="15.75">
      <c r="A58" s="4" t="s">
        <v>20</v>
      </c>
      <c r="B58" s="3" t="s">
        <v>83</v>
      </c>
      <c r="C58" s="3"/>
      <c r="D58" s="3">
        <v>336</v>
      </c>
      <c r="E58" s="3">
        <v>336</v>
      </c>
      <c r="F58" s="8">
        <f t="shared" si="2"/>
        <v>1680</v>
      </c>
      <c r="G58" s="3">
        <f t="shared" si="20"/>
        <v>1620</v>
      </c>
      <c r="H58" s="3">
        <f t="shared" si="21"/>
        <v>12</v>
      </c>
      <c r="I58" s="3">
        <v>60</v>
      </c>
      <c r="J58" s="3">
        <v>132</v>
      </c>
      <c r="K58" s="3">
        <f t="shared" si="16"/>
        <v>660</v>
      </c>
      <c r="L58" s="3">
        <v>115</v>
      </c>
      <c r="M58" s="3">
        <f t="shared" si="17"/>
        <v>575</v>
      </c>
      <c r="N58" s="3">
        <v>77</v>
      </c>
      <c r="O58" s="3">
        <f t="shared" si="18"/>
        <v>385</v>
      </c>
    </row>
    <row r="59" spans="1:15" ht="15.75">
      <c r="A59" s="4" t="s">
        <v>21</v>
      </c>
      <c r="B59" s="3" t="s">
        <v>84</v>
      </c>
      <c r="C59" s="3"/>
      <c r="D59" s="3">
        <v>196</v>
      </c>
      <c r="E59" s="3">
        <v>196</v>
      </c>
      <c r="F59" s="8">
        <f t="shared" si="2"/>
        <v>1020</v>
      </c>
      <c r="G59" s="3">
        <f t="shared" si="20"/>
        <v>980</v>
      </c>
      <c r="H59" s="3">
        <f t="shared" si="21"/>
        <v>8</v>
      </c>
      <c r="I59" s="3">
        <v>40</v>
      </c>
      <c r="J59" s="3">
        <v>100</v>
      </c>
      <c r="K59" s="3">
        <f t="shared" si="16"/>
        <v>500</v>
      </c>
      <c r="L59" s="3">
        <v>60</v>
      </c>
      <c r="M59" s="3">
        <f t="shared" si="17"/>
        <v>300</v>
      </c>
      <c r="N59" s="3">
        <v>36</v>
      </c>
      <c r="O59" s="3">
        <f t="shared" si="18"/>
        <v>180</v>
      </c>
    </row>
    <row r="60" spans="1:15" ht="15.75">
      <c r="A60" s="12" t="s">
        <v>22</v>
      </c>
      <c r="B60" s="13" t="s">
        <v>85</v>
      </c>
      <c r="C60" s="13"/>
      <c r="D60" s="13">
        <v>304</v>
      </c>
      <c r="E60" s="13">
        <v>304</v>
      </c>
      <c r="F60" s="8">
        <f t="shared" si="2"/>
        <v>1520</v>
      </c>
      <c r="G60" s="13">
        <f t="shared" si="20"/>
        <v>1470</v>
      </c>
      <c r="H60" s="13">
        <f t="shared" si="21"/>
        <v>10</v>
      </c>
      <c r="I60" s="13">
        <v>50</v>
      </c>
      <c r="J60" s="13">
        <v>117</v>
      </c>
      <c r="K60" s="13">
        <f t="shared" si="16"/>
        <v>585</v>
      </c>
      <c r="L60" s="13">
        <v>100</v>
      </c>
      <c r="M60" s="13">
        <f t="shared" si="17"/>
        <v>500</v>
      </c>
      <c r="N60" s="13">
        <v>77</v>
      </c>
      <c r="O60" s="13">
        <f t="shared" si="18"/>
        <v>385</v>
      </c>
    </row>
    <row r="61" spans="1:15" ht="15.75">
      <c r="A61" s="10" t="s">
        <v>86</v>
      </c>
      <c r="B61" s="10" t="s">
        <v>87</v>
      </c>
      <c r="C61" s="10"/>
      <c r="D61" s="10">
        <f>SUM(D62:D64)</f>
        <v>586</v>
      </c>
      <c r="E61" s="10">
        <f aca="true" t="shared" si="22" ref="E61:O61">SUM(E62:E64)</f>
        <v>586</v>
      </c>
      <c r="F61" s="22">
        <f t="shared" si="2"/>
        <v>2930</v>
      </c>
      <c r="G61" s="9">
        <f t="shared" si="20"/>
        <v>2730</v>
      </c>
      <c r="H61" s="10">
        <f t="shared" si="22"/>
        <v>40</v>
      </c>
      <c r="I61" s="10">
        <f t="shared" si="22"/>
        <v>200</v>
      </c>
      <c r="J61" s="10">
        <f t="shared" si="22"/>
        <v>250</v>
      </c>
      <c r="K61" s="10">
        <f t="shared" si="22"/>
        <v>1250</v>
      </c>
      <c r="L61" s="10">
        <f t="shared" si="22"/>
        <v>187</v>
      </c>
      <c r="M61" s="10">
        <f t="shared" si="22"/>
        <v>935</v>
      </c>
      <c r="N61" s="10">
        <f t="shared" si="22"/>
        <v>109</v>
      </c>
      <c r="O61" s="10">
        <f t="shared" si="22"/>
        <v>545</v>
      </c>
    </row>
    <row r="62" spans="1:15" ht="15.75">
      <c r="A62" s="6" t="s">
        <v>12</v>
      </c>
      <c r="B62" s="7" t="s">
        <v>88</v>
      </c>
      <c r="C62" s="7"/>
      <c r="D62" s="7">
        <v>176</v>
      </c>
      <c r="E62" s="7">
        <v>176</v>
      </c>
      <c r="F62" s="8">
        <f t="shared" si="2"/>
        <v>880</v>
      </c>
      <c r="G62" s="7">
        <f t="shared" si="20"/>
        <v>825</v>
      </c>
      <c r="H62" s="7">
        <f>I62/5</f>
        <v>11</v>
      </c>
      <c r="I62" s="7">
        <v>55</v>
      </c>
      <c r="J62" s="7">
        <v>75</v>
      </c>
      <c r="K62" s="7">
        <f>J62*5</f>
        <v>375</v>
      </c>
      <c r="L62" s="7">
        <v>60</v>
      </c>
      <c r="M62" s="7">
        <f t="shared" si="17"/>
        <v>300</v>
      </c>
      <c r="N62" s="7">
        <v>30</v>
      </c>
      <c r="O62" s="7">
        <f t="shared" si="18"/>
        <v>150</v>
      </c>
    </row>
    <row r="63" spans="1:15" ht="15.75">
      <c r="A63" s="4" t="s">
        <v>13</v>
      </c>
      <c r="B63" s="3" t="s">
        <v>89</v>
      </c>
      <c r="C63" s="3"/>
      <c r="D63" s="3">
        <v>280</v>
      </c>
      <c r="E63" s="3">
        <v>280</v>
      </c>
      <c r="F63" s="8">
        <f t="shared" si="2"/>
        <v>1400</v>
      </c>
      <c r="G63" s="3">
        <f t="shared" si="20"/>
        <v>1305</v>
      </c>
      <c r="H63" s="3">
        <f>I63/5</f>
        <v>19</v>
      </c>
      <c r="I63" s="3">
        <v>95</v>
      </c>
      <c r="J63" s="3">
        <v>125</v>
      </c>
      <c r="K63" s="3">
        <f>J63*5</f>
        <v>625</v>
      </c>
      <c r="L63" s="3">
        <v>82</v>
      </c>
      <c r="M63" s="3">
        <f t="shared" si="17"/>
        <v>410</v>
      </c>
      <c r="N63" s="3">
        <v>54</v>
      </c>
      <c r="O63" s="3">
        <f t="shared" si="18"/>
        <v>270</v>
      </c>
    </row>
    <row r="64" spans="1:15" ht="15.75">
      <c r="A64" s="12" t="s">
        <v>14</v>
      </c>
      <c r="B64" s="13" t="s">
        <v>90</v>
      </c>
      <c r="C64" s="13"/>
      <c r="D64" s="13">
        <v>130</v>
      </c>
      <c r="E64" s="13">
        <v>130</v>
      </c>
      <c r="F64" s="8">
        <f t="shared" si="2"/>
        <v>650</v>
      </c>
      <c r="G64" s="13">
        <f t="shared" si="20"/>
        <v>600</v>
      </c>
      <c r="H64" s="13">
        <f>I64/5</f>
        <v>10</v>
      </c>
      <c r="I64" s="13">
        <v>50</v>
      </c>
      <c r="J64" s="13">
        <v>50</v>
      </c>
      <c r="K64" s="13">
        <f>J64*5</f>
        <v>250</v>
      </c>
      <c r="L64" s="13">
        <v>45</v>
      </c>
      <c r="M64" s="13">
        <f t="shared" si="17"/>
        <v>225</v>
      </c>
      <c r="N64" s="13">
        <v>25</v>
      </c>
      <c r="O64" s="13">
        <f t="shared" si="18"/>
        <v>125</v>
      </c>
    </row>
    <row r="65" spans="1:15" ht="15.75">
      <c r="A65" s="10" t="s">
        <v>91</v>
      </c>
      <c r="B65" s="10" t="s">
        <v>92</v>
      </c>
      <c r="C65" s="10"/>
      <c r="D65" s="10">
        <f>SUM(D66:D75)</f>
        <v>2842</v>
      </c>
      <c r="E65" s="10">
        <f aca="true" t="shared" si="23" ref="E65:O65">SUM(E66:E75)</f>
        <v>2842</v>
      </c>
      <c r="F65" s="22">
        <f t="shared" si="2"/>
        <v>14210</v>
      </c>
      <c r="G65" s="10">
        <f t="shared" si="23"/>
        <v>13775</v>
      </c>
      <c r="H65" s="10">
        <f t="shared" si="23"/>
        <v>87</v>
      </c>
      <c r="I65" s="10">
        <f t="shared" si="23"/>
        <v>435</v>
      </c>
      <c r="J65" s="10">
        <f t="shared" si="23"/>
        <v>1257</v>
      </c>
      <c r="K65" s="10">
        <f t="shared" si="23"/>
        <v>6285</v>
      </c>
      <c r="L65" s="10">
        <f t="shared" si="23"/>
        <v>915</v>
      </c>
      <c r="M65" s="10">
        <f t="shared" si="23"/>
        <v>4575</v>
      </c>
      <c r="N65" s="10">
        <f t="shared" si="23"/>
        <v>583</v>
      </c>
      <c r="O65" s="10">
        <f t="shared" si="23"/>
        <v>2915</v>
      </c>
    </row>
    <row r="66" spans="1:15" ht="15.75">
      <c r="A66" s="6" t="s">
        <v>12</v>
      </c>
      <c r="B66" s="7" t="s">
        <v>93</v>
      </c>
      <c r="C66" s="7"/>
      <c r="D66" s="7">
        <v>340</v>
      </c>
      <c r="E66" s="7">
        <v>340</v>
      </c>
      <c r="F66" s="8">
        <f t="shared" si="2"/>
        <v>1700</v>
      </c>
      <c r="G66" s="7">
        <f t="shared" si="20"/>
        <v>1655</v>
      </c>
      <c r="H66" s="7">
        <f>I66/5</f>
        <v>9</v>
      </c>
      <c r="I66" s="7">
        <v>45</v>
      </c>
      <c r="J66" s="7">
        <v>130</v>
      </c>
      <c r="K66" s="7">
        <f>J66*5</f>
        <v>650</v>
      </c>
      <c r="L66" s="7">
        <v>114</v>
      </c>
      <c r="M66" s="7">
        <f>L66*5</f>
        <v>570</v>
      </c>
      <c r="N66" s="7">
        <v>87</v>
      </c>
      <c r="O66" s="7">
        <f t="shared" si="18"/>
        <v>435</v>
      </c>
    </row>
    <row r="67" spans="1:15" ht="15.75">
      <c r="A67" s="4" t="s">
        <v>13</v>
      </c>
      <c r="B67" s="3" t="s">
        <v>94</v>
      </c>
      <c r="C67" s="3"/>
      <c r="D67" s="3">
        <v>390</v>
      </c>
      <c r="E67" s="3">
        <v>390</v>
      </c>
      <c r="F67" s="8">
        <f t="shared" si="2"/>
        <v>1950</v>
      </c>
      <c r="G67" s="3">
        <f t="shared" si="20"/>
        <v>1905</v>
      </c>
      <c r="H67" s="3">
        <f aca="true" t="shared" si="24" ref="H67:H85">I67/5</f>
        <v>9</v>
      </c>
      <c r="I67" s="3">
        <v>45</v>
      </c>
      <c r="J67" s="3">
        <v>160</v>
      </c>
      <c r="K67" s="3">
        <f aca="true" t="shared" si="25" ref="K67:K90">J67*5</f>
        <v>800</v>
      </c>
      <c r="L67" s="3">
        <v>121</v>
      </c>
      <c r="M67" s="3">
        <f aca="true" t="shared" si="26" ref="M67:M90">L67*5</f>
        <v>605</v>
      </c>
      <c r="N67" s="3">
        <v>100</v>
      </c>
      <c r="O67" s="3">
        <f t="shared" si="18"/>
        <v>500</v>
      </c>
    </row>
    <row r="68" spans="1:15" ht="15.75">
      <c r="A68" s="4" t="s">
        <v>14</v>
      </c>
      <c r="B68" s="3" t="s">
        <v>95</v>
      </c>
      <c r="C68" s="3"/>
      <c r="D68" s="3">
        <v>121</v>
      </c>
      <c r="E68" s="3">
        <v>121</v>
      </c>
      <c r="F68" s="8">
        <f t="shared" si="2"/>
        <v>605</v>
      </c>
      <c r="G68" s="3">
        <f t="shared" si="20"/>
        <v>560</v>
      </c>
      <c r="H68" s="3">
        <f t="shared" si="24"/>
        <v>9</v>
      </c>
      <c r="I68" s="3">
        <v>45</v>
      </c>
      <c r="J68" s="3">
        <v>68</v>
      </c>
      <c r="K68" s="3">
        <f t="shared" si="25"/>
        <v>340</v>
      </c>
      <c r="L68" s="3">
        <v>44</v>
      </c>
      <c r="M68" s="3">
        <f t="shared" si="26"/>
        <v>220</v>
      </c>
      <c r="N68" s="3">
        <v>0</v>
      </c>
      <c r="O68" s="3">
        <f t="shared" si="18"/>
        <v>0</v>
      </c>
    </row>
    <row r="69" spans="1:15" ht="15.75">
      <c r="A69" s="4" t="s">
        <v>15</v>
      </c>
      <c r="B69" s="3" t="s">
        <v>96</v>
      </c>
      <c r="C69" s="3"/>
      <c r="D69" s="3">
        <v>317</v>
      </c>
      <c r="E69" s="3">
        <v>317</v>
      </c>
      <c r="F69" s="8">
        <f t="shared" si="2"/>
        <v>1585</v>
      </c>
      <c r="G69" s="3">
        <f t="shared" si="20"/>
        <v>1540</v>
      </c>
      <c r="H69" s="3">
        <f t="shared" si="24"/>
        <v>9</v>
      </c>
      <c r="I69" s="3">
        <v>45</v>
      </c>
      <c r="J69" s="3">
        <v>150</v>
      </c>
      <c r="K69" s="3">
        <f t="shared" si="25"/>
        <v>750</v>
      </c>
      <c r="L69" s="3">
        <v>105</v>
      </c>
      <c r="M69" s="3">
        <f t="shared" si="26"/>
        <v>525</v>
      </c>
      <c r="N69" s="3">
        <v>53</v>
      </c>
      <c r="O69" s="3">
        <f t="shared" si="18"/>
        <v>265</v>
      </c>
    </row>
    <row r="70" spans="1:15" ht="15.75">
      <c r="A70" s="4" t="s">
        <v>16</v>
      </c>
      <c r="B70" s="3" t="s">
        <v>97</v>
      </c>
      <c r="C70" s="3"/>
      <c r="D70" s="3">
        <v>290</v>
      </c>
      <c r="E70" s="3">
        <v>290</v>
      </c>
      <c r="F70" s="8">
        <f t="shared" si="2"/>
        <v>1450</v>
      </c>
      <c r="G70" s="3">
        <f t="shared" si="20"/>
        <v>1410</v>
      </c>
      <c r="H70" s="3">
        <f t="shared" si="24"/>
        <v>8</v>
      </c>
      <c r="I70" s="3">
        <v>40</v>
      </c>
      <c r="J70" s="3">
        <v>145</v>
      </c>
      <c r="K70" s="3">
        <f t="shared" si="25"/>
        <v>725</v>
      </c>
      <c r="L70" s="3">
        <v>95</v>
      </c>
      <c r="M70" s="3">
        <f t="shared" si="26"/>
        <v>475</v>
      </c>
      <c r="N70" s="3">
        <v>42</v>
      </c>
      <c r="O70" s="3">
        <f t="shared" si="18"/>
        <v>210</v>
      </c>
    </row>
    <row r="71" spans="1:15" ht="15.75">
      <c r="A71" s="4" t="s">
        <v>17</v>
      </c>
      <c r="B71" s="3" t="s">
        <v>98</v>
      </c>
      <c r="C71" s="3"/>
      <c r="D71" s="3">
        <v>380</v>
      </c>
      <c r="E71" s="3">
        <v>380</v>
      </c>
      <c r="F71" s="8">
        <f t="shared" si="2"/>
        <v>1900</v>
      </c>
      <c r="G71" s="3">
        <f t="shared" si="20"/>
        <v>1855</v>
      </c>
      <c r="H71" s="3">
        <f t="shared" si="24"/>
        <v>9</v>
      </c>
      <c r="I71" s="3">
        <v>45</v>
      </c>
      <c r="J71" s="3">
        <v>160</v>
      </c>
      <c r="K71" s="3">
        <f t="shared" si="25"/>
        <v>800</v>
      </c>
      <c r="L71" s="3">
        <v>111</v>
      </c>
      <c r="M71" s="3">
        <f t="shared" si="26"/>
        <v>555</v>
      </c>
      <c r="N71" s="3">
        <v>100</v>
      </c>
      <c r="O71" s="3">
        <f t="shared" si="18"/>
        <v>500</v>
      </c>
    </row>
    <row r="72" spans="1:15" ht="15.75">
      <c r="A72" s="4" t="s">
        <v>18</v>
      </c>
      <c r="B72" s="3" t="s">
        <v>99</v>
      </c>
      <c r="C72" s="3"/>
      <c r="D72" s="3">
        <v>188</v>
      </c>
      <c r="E72" s="3">
        <v>188</v>
      </c>
      <c r="F72" s="8">
        <f t="shared" si="2"/>
        <v>940</v>
      </c>
      <c r="G72" s="3">
        <f t="shared" si="20"/>
        <v>895</v>
      </c>
      <c r="H72" s="3">
        <f t="shared" si="24"/>
        <v>9</v>
      </c>
      <c r="I72" s="3">
        <v>45</v>
      </c>
      <c r="J72" s="3">
        <v>89</v>
      </c>
      <c r="K72" s="3">
        <f t="shared" si="25"/>
        <v>445</v>
      </c>
      <c r="L72" s="3">
        <v>55</v>
      </c>
      <c r="M72" s="3">
        <f t="shared" si="26"/>
        <v>275</v>
      </c>
      <c r="N72" s="3">
        <v>35</v>
      </c>
      <c r="O72" s="3">
        <f t="shared" si="18"/>
        <v>175</v>
      </c>
    </row>
    <row r="73" spans="1:15" ht="15.75">
      <c r="A73" s="4" t="s">
        <v>19</v>
      </c>
      <c r="B73" s="3" t="s">
        <v>100</v>
      </c>
      <c r="C73" s="3"/>
      <c r="D73" s="3">
        <v>292</v>
      </c>
      <c r="E73" s="3">
        <v>292</v>
      </c>
      <c r="F73" s="8">
        <f t="shared" si="2"/>
        <v>1460</v>
      </c>
      <c r="G73" s="3">
        <f t="shared" si="20"/>
        <v>1415</v>
      </c>
      <c r="H73" s="3">
        <f t="shared" si="24"/>
        <v>9</v>
      </c>
      <c r="I73" s="3">
        <v>45</v>
      </c>
      <c r="J73" s="3">
        <v>135</v>
      </c>
      <c r="K73" s="3">
        <f t="shared" si="25"/>
        <v>675</v>
      </c>
      <c r="L73" s="3">
        <v>85</v>
      </c>
      <c r="M73" s="3">
        <f t="shared" si="26"/>
        <v>425</v>
      </c>
      <c r="N73" s="3">
        <v>63</v>
      </c>
      <c r="O73" s="3">
        <f t="shared" si="18"/>
        <v>315</v>
      </c>
    </row>
    <row r="74" spans="1:15" ht="15.75">
      <c r="A74" s="4" t="s">
        <v>20</v>
      </c>
      <c r="B74" s="3" t="s">
        <v>101</v>
      </c>
      <c r="C74" s="3"/>
      <c r="D74" s="3">
        <v>276</v>
      </c>
      <c r="E74" s="3">
        <v>276</v>
      </c>
      <c r="F74" s="8">
        <f aca="true" t="shared" si="27" ref="F74:F91">I74+K74+M74+O74</f>
        <v>1380</v>
      </c>
      <c r="G74" s="3">
        <f t="shared" si="20"/>
        <v>1340</v>
      </c>
      <c r="H74" s="3">
        <f t="shared" si="24"/>
        <v>8</v>
      </c>
      <c r="I74" s="3">
        <v>40</v>
      </c>
      <c r="J74" s="3">
        <v>120</v>
      </c>
      <c r="K74" s="3">
        <f t="shared" si="25"/>
        <v>600</v>
      </c>
      <c r="L74" s="3">
        <v>90</v>
      </c>
      <c r="M74" s="3">
        <f t="shared" si="26"/>
        <v>450</v>
      </c>
      <c r="N74" s="3">
        <v>58</v>
      </c>
      <c r="O74" s="3">
        <f t="shared" si="18"/>
        <v>290</v>
      </c>
    </row>
    <row r="75" spans="1:15" ht="15.75">
      <c r="A75" s="12" t="s">
        <v>21</v>
      </c>
      <c r="B75" s="13" t="s">
        <v>102</v>
      </c>
      <c r="C75" s="13"/>
      <c r="D75" s="13">
        <v>248</v>
      </c>
      <c r="E75" s="13">
        <v>248</v>
      </c>
      <c r="F75" s="8">
        <f t="shared" si="27"/>
        <v>1240</v>
      </c>
      <c r="G75" s="13">
        <f t="shared" si="20"/>
        <v>1200</v>
      </c>
      <c r="H75" s="13">
        <f t="shared" si="24"/>
        <v>8</v>
      </c>
      <c r="I75" s="13">
        <v>40</v>
      </c>
      <c r="J75" s="13">
        <v>100</v>
      </c>
      <c r="K75" s="13">
        <f t="shared" si="25"/>
        <v>500</v>
      </c>
      <c r="L75" s="13">
        <v>95</v>
      </c>
      <c r="M75" s="13">
        <f t="shared" si="26"/>
        <v>475</v>
      </c>
      <c r="N75" s="13">
        <v>45</v>
      </c>
      <c r="O75" s="13">
        <f t="shared" si="18"/>
        <v>225</v>
      </c>
    </row>
    <row r="76" spans="1:15" ht="15.75">
      <c r="A76" s="10" t="s">
        <v>103</v>
      </c>
      <c r="B76" s="10" t="s">
        <v>104</v>
      </c>
      <c r="C76" s="10"/>
      <c r="D76" s="10">
        <f>SUM(D77:D85)</f>
        <v>585</v>
      </c>
      <c r="E76" s="10">
        <f aca="true" t="shared" si="28" ref="E76:O76">SUM(E77:E85)</f>
        <v>585</v>
      </c>
      <c r="F76" s="22">
        <f t="shared" si="27"/>
        <v>2935</v>
      </c>
      <c r="G76" s="10">
        <f t="shared" si="28"/>
        <v>2535</v>
      </c>
      <c r="H76" s="10">
        <f t="shared" si="28"/>
        <v>80</v>
      </c>
      <c r="I76" s="10">
        <f t="shared" si="28"/>
        <v>400</v>
      </c>
      <c r="J76" s="10">
        <f t="shared" si="28"/>
        <v>267</v>
      </c>
      <c r="K76" s="10">
        <f t="shared" si="28"/>
        <v>1335</v>
      </c>
      <c r="L76" s="10">
        <f t="shared" si="28"/>
        <v>176</v>
      </c>
      <c r="M76" s="10">
        <f t="shared" si="28"/>
        <v>880</v>
      </c>
      <c r="N76" s="10">
        <f t="shared" si="28"/>
        <v>64</v>
      </c>
      <c r="O76" s="10">
        <f t="shared" si="28"/>
        <v>320</v>
      </c>
    </row>
    <row r="77" spans="1:15" ht="15.75">
      <c r="A77" s="6" t="s">
        <v>12</v>
      </c>
      <c r="B77" s="7" t="s">
        <v>105</v>
      </c>
      <c r="C77" s="7"/>
      <c r="D77" s="7">
        <v>50</v>
      </c>
      <c r="E77" s="7">
        <v>50</v>
      </c>
      <c r="F77" s="8">
        <f t="shared" si="27"/>
        <v>250</v>
      </c>
      <c r="G77" s="7">
        <f t="shared" si="20"/>
        <v>220</v>
      </c>
      <c r="H77" s="7">
        <f t="shared" si="24"/>
        <v>6</v>
      </c>
      <c r="I77" s="7">
        <v>30</v>
      </c>
      <c r="J77" s="7">
        <v>24</v>
      </c>
      <c r="K77" s="7">
        <f t="shared" si="25"/>
        <v>120</v>
      </c>
      <c r="L77" s="7">
        <v>15</v>
      </c>
      <c r="M77" s="7">
        <f t="shared" si="26"/>
        <v>75</v>
      </c>
      <c r="N77" s="7">
        <v>5</v>
      </c>
      <c r="O77" s="7">
        <f t="shared" si="18"/>
        <v>25</v>
      </c>
    </row>
    <row r="78" spans="1:15" ht="15.75">
      <c r="A78" s="4" t="s">
        <v>13</v>
      </c>
      <c r="B78" s="3" t="s">
        <v>106</v>
      </c>
      <c r="C78" s="3"/>
      <c r="D78" s="3">
        <v>70</v>
      </c>
      <c r="E78" s="3">
        <v>70</v>
      </c>
      <c r="F78" s="8">
        <f t="shared" si="27"/>
        <v>350</v>
      </c>
      <c r="G78" s="3">
        <f t="shared" si="20"/>
        <v>300</v>
      </c>
      <c r="H78" s="3">
        <f t="shared" si="24"/>
        <v>10</v>
      </c>
      <c r="I78" s="3">
        <v>50</v>
      </c>
      <c r="J78" s="3">
        <v>30</v>
      </c>
      <c r="K78" s="3">
        <f t="shared" si="25"/>
        <v>150</v>
      </c>
      <c r="L78" s="3">
        <v>20</v>
      </c>
      <c r="M78" s="3">
        <f t="shared" si="26"/>
        <v>100</v>
      </c>
      <c r="N78" s="3">
        <v>10</v>
      </c>
      <c r="O78" s="3">
        <f t="shared" si="18"/>
        <v>50</v>
      </c>
    </row>
    <row r="79" spans="1:15" ht="15.75">
      <c r="A79" s="4" t="s">
        <v>14</v>
      </c>
      <c r="B79" s="3" t="s">
        <v>107</v>
      </c>
      <c r="C79" s="3"/>
      <c r="D79" s="3">
        <v>80</v>
      </c>
      <c r="E79" s="3">
        <v>80</v>
      </c>
      <c r="F79" s="8">
        <f t="shared" si="27"/>
        <v>410</v>
      </c>
      <c r="G79" s="3">
        <f t="shared" si="20"/>
        <v>355</v>
      </c>
      <c r="H79" s="3">
        <f t="shared" si="24"/>
        <v>11</v>
      </c>
      <c r="I79" s="3">
        <v>55</v>
      </c>
      <c r="J79" s="3">
        <v>40</v>
      </c>
      <c r="K79" s="3">
        <f t="shared" si="25"/>
        <v>200</v>
      </c>
      <c r="L79" s="3">
        <v>31</v>
      </c>
      <c r="M79" s="3">
        <f t="shared" si="26"/>
        <v>155</v>
      </c>
      <c r="N79" s="3">
        <v>0</v>
      </c>
      <c r="O79" s="3">
        <f t="shared" si="18"/>
        <v>0</v>
      </c>
    </row>
    <row r="80" spans="1:15" ht="15.75">
      <c r="A80" s="4" t="s">
        <v>15</v>
      </c>
      <c r="B80" s="3" t="s">
        <v>108</v>
      </c>
      <c r="C80" s="3"/>
      <c r="D80" s="3">
        <v>70</v>
      </c>
      <c r="E80" s="3">
        <v>70</v>
      </c>
      <c r="F80" s="8">
        <f t="shared" si="27"/>
        <v>350</v>
      </c>
      <c r="G80" s="3">
        <f t="shared" si="20"/>
        <v>300</v>
      </c>
      <c r="H80" s="3">
        <f t="shared" si="24"/>
        <v>10</v>
      </c>
      <c r="I80" s="3">
        <v>50</v>
      </c>
      <c r="J80" s="3">
        <v>30</v>
      </c>
      <c r="K80" s="3">
        <f t="shared" si="25"/>
        <v>150</v>
      </c>
      <c r="L80" s="3">
        <v>20</v>
      </c>
      <c r="M80" s="3">
        <f t="shared" si="26"/>
        <v>100</v>
      </c>
      <c r="N80" s="3">
        <v>10</v>
      </c>
      <c r="O80" s="3">
        <f t="shared" si="18"/>
        <v>50</v>
      </c>
    </row>
    <row r="81" spans="1:15" ht="15.75">
      <c r="A81" s="4" t="s">
        <v>16</v>
      </c>
      <c r="B81" s="3" t="s">
        <v>109</v>
      </c>
      <c r="C81" s="3"/>
      <c r="D81" s="3">
        <v>60</v>
      </c>
      <c r="E81" s="3">
        <v>60</v>
      </c>
      <c r="F81" s="8">
        <f t="shared" si="27"/>
        <v>300</v>
      </c>
      <c r="G81" s="3">
        <f t="shared" si="20"/>
        <v>265</v>
      </c>
      <c r="H81" s="3">
        <f t="shared" si="24"/>
        <v>7</v>
      </c>
      <c r="I81" s="3">
        <v>35</v>
      </c>
      <c r="J81" s="3">
        <v>27</v>
      </c>
      <c r="K81" s="3">
        <f t="shared" si="25"/>
        <v>135</v>
      </c>
      <c r="L81" s="3">
        <v>20</v>
      </c>
      <c r="M81" s="3">
        <f t="shared" si="26"/>
        <v>100</v>
      </c>
      <c r="N81" s="3">
        <v>6</v>
      </c>
      <c r="O81" s="3">
        <f t="shared" si="18"/>
        <v>30</v>
      </c>
    </row>
    <row r="82" spans="1:15" ht="15.75">
      <c r="A82" s="4" t="s">
        <v>17</v>
      </c>
      <c r="B82" s="3" t="s">
        <v>110</v>
      </c>
      <c r="C82" s="3"/>
      <c r="D82" s="3">
        <v>60</v>
      </c>
      <c r="E82" s="3">
        <v>60</v>
      </c>
      <c r="F82" s="8">
        <f t="shared" si="27"/>
        <v>300</v>
      </c>
      <c r="G82" s="3">
        <f t="shared" si="20"/>
        <v>265</v>
      </c>
      <c r="H82" s="3">
        <f t="shared" si="24"/>
        <v>7</v>
      </c>
      <c r="I82" s="3">
        <v>35</v>
      </c>
      <c r="J82" s="3">
        <v>25</v>
      </c>
      <c r="K82" s="3">
        <f t="shared" si="25"/>
        <v>125</v>
      </c>
      <c r="L82" s="3">
        <v>17</v>
      </c>
      <c r="M82" s="3">
        <f t="shared" si="26"/>
        <v>85</v>
      </c>
      <c r="N82" s="3">
        <v>11</v>
      </c>
      <c r="O82" s="3">
        <f t="shared" si="18"/>
        <v>55</v>
      </c>
    </row>
    <row r="83" spans="1:15" ht="15.75">
      <c r="A83" s="4" t="s">
        <v>18</v>
      </c>
      <c r="B83" s="3" t="s">
        <v>111</v>
      </c>
      <c r="C83" s="3"/>
      <c r="D83" s="3">
        <v>60</v>
      </c>
      <c r="E83" s="3">
        <v>60</v>
      </c>
      <c r="F83" s="8">
        <f t="shared" si="27"/>
        <v>300</v>
      </c>
      <c r="G83" s="3">
        <f t="shared" si="20"/>
        <v>255</v>
      </c>
      <c r="H83" s="3">
        <f t="shared" si="24"/>
        <v>9</v>
      </c>
      <c r="I83" s="3">
        <v>45</v>
      </c>
      <c r="J83" s="3">
        <v>31</v>
      </c>
      <c r="K83" s="3">
        <f t="shared" si="25"/>
        <v>155</v>
      </c>
      <c r="L83" s="3">
        <v>15</v>
      </c>
      <c r="M83" s="3">
        <f t="shared" si="26"/>
        <v>75</v>
      </c>
      <c r="N83" s="3">
        <v>5</v>
      </c>
      <c r="O83" s="3">
        <f t="shared" si="18"/>
        <v>25</v>
      </c>
    </row>
    <row r="84" spans="1:15" ht="15.75">
      <c r="A84" s="4" t="s">
        <v>19</v>
      </c>
      <c r="B84" s="3" t="s">
        <v>112</v>
      </c>
      <c r="C84" s="3"/>
      <c r="D84" s="3">
        <v>50</v>
      </c>
      <c r="E84" s="3">
        <v>50</v>
      </c>
      <c r="F84" s="8">
        <f t="shared" si="27"/>
        <v>250</v>
      </c>
      <c r="G84" s="3">
        <f t="shared" si="20"/>
        <v>210</v>
      </c>
      <c r="H84" s="3">
        <f t="shared" si="24"/>
        <v>8</v>
      </c>
      <c r="I84" s="3">
        <v>40</v>
      </c>
      <c r="J84" s="3">
        <v>20</v>
      </c>
      <c r="K84" s="3">
        <f t="shared" si="25"/>
        <v>100</v>
      </c>
      <c r="L84" s="3">
        <v>15</v>
      </c>
      <c r="M84" s="3">
        <f t="shared" si="26"/>
        <v>75</v>
      </c>
      <c r="N84" s="3">
        <v>7</v>
      </c>
      <c r="O84" s="3">
        <f t="shared" si="18"/>
        <v>35</v>
      </c>
    </row>
    <row r="85" spans="1:15" ht="15.75">
      <c r="A85" s="12" t="s">
        <v>20</v>
      </c>
      <c r="B85" s="13" t="s">
        <v>113</v>
      </c>
      <c r="C85" s="13"/>
      <c r="D85" s="13">
        <v>85</v>
      </c>
      <c r="E85" s="13">
        <v>85</v>
      </c>
      <c r="F85" s="8">
        <f t="shared" si="27"/>
        <v>425</v>
      </c>
      <c r="G85" s="13">
        <f t="shared" si="20"/>
        <v>365</v>
      </c>
      <c r="H85" s="13">
        <f t="shared" si="24"/>
        <v>12</v>
      </c>
      <c r="I85" s="13">
        <v>60</v>
      </c>
      <c r="J85" s="13">
        <v>40</v>
      </c>
      <c r="K85" s="13">
        <f t="shared" si="25"/>
        <v>200</v>
      </c>
      <c r="L85" s="13">
        <v>23</v>
      </c>
      <c r="M85" s="13">
        <f t="shared" si="26"/>
        <v>115</v>
      </c>
      <c r="N85" s="13">
        <v>10</v>
      </c>
      <c r="O85" s="13">
        <f t="shared" si="18"/>
        <v>50</v>
      </c>
    </row>
    <row r="86" spans="1:15" ht="15.75">
      <c r="A86" s="10" t="s">
        <v>114</v>
      </c>
      <c r="B86" s="10" t="s">
        <v>115</v>
      </c>
      <c r="C86" s="10"/>
      <c r="D86" s="9">
        <f>SUM(D87:D88)</f>
        <v>34</v>
      </c>
      <c r="E86" s="9">
        <f>SUM(E87:E88)</f>
        <v>34</v>
      </c>
      <c r="F86" s="22">
        <f t="shared" si="27"/>
        <v>170</v>
      </c>
      <c r="G86" s="9">
        <f>SUM(G87:G88)</f>
        <v>170</v>
      </c>
      <c r="H86" s="9">
        <f aca="true" t="shared" si="29" ref="H86:O86">SUM(H87:H88)</f>
        <v>0</v>
      </c>
      <c r="I86" s="9">
        <f t="shared" si="29"/>
        <v>0</v>
      </c>
      <c r="J86" s="9">
        <f t="shared" si="29"/>
        <v>34</v>
      </c>
      <c r="K86" s="9">
        <f t="shared" si="29"/>
        <v>170</v>
      </c>
      <c r="L86" s="9">
        <f t="shared" si="29"/>
        <v>0</v>
      </c>
      <c r="M86" s="9">
        <f t="shared" si="29"/>
        <v>0</v>
      </c>
      <c r="N86" s="9">
        <f t="shared" si="29"/>
        <v>0</v>
      </c>
      <c r="O86" s="9">
        <f t="shared" si="29"/>
        <v>0</v>
      </c>
    </row>
    <row r="87" spans="1:15" ht="15.75">
      <c r="A87" s="6" t="s">
        <v>12</v>
      </c>
      <c r="B87" s="7" t="s">
        <v>116</v>
      </c>
      <c r="C87" s="7"/>
      <c r="D87" s="7">
        <v>13</v>
      </c>
      <c r="E87" s="7">
        <v>13</v>
      </c>
      <c r="F87" s="8">
        <f t="shared" si="27"/>
        <v>65</v>
      </c>
      <c r="G87" s="7">
        <f t="shared" si="20"/>
        <v>65</v>
      </c>
      <c r="H87" s="7">
        <v>0</v>
      </c>
      <c r="I87" s="7"/>
      <c r="J87" s="7">
        <v>13</v>
      </c>
      <c r="K87" s="7">
        <f t="shared" si="25"/>
        <v>65</v>
      </c>
      <c r="L87" s="7"/>
      <c r="M87" s="7">
        <f t="shared" si="26"/>
        <v>0</v>
      </c>
      <c r="N87" s="7"/>
      <c r="O87" s="7">
        <f t="shared" si="18"/>
        <v>0</v>
      </c>
    </row>
    <row r="88" spans="1:15" ht="15.75">
      <c r="A88" s="12" t="s">
        <v>13</v>
      </c>
      <c r="B88" s="13" t="s">
        <v>117</v>
      </c>
      <c r="C88" s="13"/>
      <c r="D88" s="13">
        <v>21</v>
      </c>
      <c r="E88" s="13">
        <v>21</v>
      </c>
      <c r="F88" s="8">
        <f t="shared" si="27"/>
        <v>105</v>
      </c>
      <c r="G88" s="13">
        <f t="shared" si="20"/>
        <v>105</v>
      </c>
      <c r="H88" s="13">
        <v>0</v>
      </c>
      <c r="I88" s="13"/>
      <c r="J88" s="13">
        <v>21</v>
      </c>
      <c r="K88" s="13">
        <f t="shared" si="25"/>
        <v>105</v>
      </c>
      <c r="L88" s="13"/>
      <c r="M88" s="13">
        <f t="shared" si="26"/>
        <v>0</v>
      </c>
      <c r="N88" s="13"/>
      <c r="O88" s="13">
        <f t="shared" si="18"/>
        <v>0</v>
      </c>
    </row>
    <row r="89" spans="1:15" ht="15.75">
      <c r="A89" s="10" t="s">
        <v>118</v>
      </c>
      <c r="B89" s="10" t="s">
        <v>119</v>
      </c>
      <c r="C89" s="10"/>
      <c r="D89" s="10"/>
      <c r="E89" s="10"/>
      <c r="F89" s="22">
        <f t="shared" si="27"/>
        <v>120</v>
      </c>
      <c r="G89" s="10">
        <f t="shared" si="20"/>
        <v>120</v>
      </c>
      <c r="H89" s="10">
        <f>SUM(H90)</f>
        <v>0</v>
      </c>
      <c r="I89" s="10">
        <f aca="true" t="shared" si="30" ref="I89:O89">SUM(I90)</f>
        <v>0</v>
      </c>
      <c r="J89" s="10">
        <f t="shared" si="30"/>
        <v>24</v>
      </c>
      <c r="K89" s="10">
        <f t="shared" si="30"/>
        <v>120</v>
      </c>
      <c r="L89" s="10">
        <f t="shared" si="30"/>
        <v>0</v>
      </c>
      <c r="M89" s="10">
        <f t="shared" si="30"/>
        <v>0</v>
      </c>
      <c r="N89" s="10">
        <f t="shared" si="30"/>
        <v>0</v>
      </c>
      <c r="O89" s="10">
        <f t="shared" si="30"/>
        <v>0</v>
      </c>
    </row>
    <row r="90" spans="1:15" ht="15.75">
      <c r="A90" s="19" t="s">
        <v>12</v>
      </c>
      <c r="B90" s="20" t="s">
        <v>120</v>
      </c>
      <c r="C90" s="20"/>
      <c r="D90" s="20">
        <v>24</v>
      </c>
      <c r="E90" s="20">
        <v>24</v>
      </c>
      <c r="F90" s="8">
        <f t="shared" si="27"/>
        <v>120</v>
      </c>
      <c r="G90" s="20">
        <f t="shared" si="20"/>
        <v>120</v>
      </c>
      <c r="H90" s="20"/>
      <c r="I90" s="20"/>
      <c r="J90" s="20">
        <v>24</v>
      </c>
      <c r="K90" s="20">
        <f t="shared" si="25"/>
        <v>120</v>
      </c>
      <c r="L90" s="20"/>
      <c r="M90" s="20">
        <f t="shared" si="26"/>
        <v>0</v>
      </c>
      <c r="N90" s="20"/>
      <c r="O90" s="20">
        <f t="shared" si="18"/>
        <v>0</v>
      </c>
    </row>
    <row r="91" spans="1:15" ht="15.75">
      <c r="A91" s="62" t="s">
        <v>121</v>
      </c>
      <c r="B91" s="63"/>
      <c r="C91" s="21"/>
      <c r="D91" s="21">
        <f aca="true" t="shared" si="31" ref="D91:O91">SUM(D89+D86+D76+D65+D61+D49+D38+D36+D34+D20+D8)</f>
        <v>14340</v>
      </c>
      <c r="E91" s="21">
        <f t="shared" si="31"/>
        <v>14006</v>
      </c>
      <c r="F91" s="23">
        <f t="shared" si="27"/>
        <v>68675</v>
      </c>
      <c r="G91" s="21">
        <f t="shared" si="31"/>
        <v>64790</v>
      </c>
      <c r="H91" s="21">
        <f t="shared" si="31"/>
        <v>777</v>
      </c>
      <c r="I91" s="21">
        <f t="shared" si="31"/>
        <v>3885</v>
      </c>
      <c r="J91" s="21">
        <f t="shared" si="31"/>
        <v>5642</v>
      </c>
      <c r="K91" s="21">
        <f t="shared" si="31"/>
        <v>28210</v>
      </c>
      <c r="L91" s="21">
        <f t="shared" si="31"/>
        <v>4230</v>
      </c>
      <c r="M91" s="21">
        <f t="shared" si="31"/>
        <v>21150</v>
      </c>
      <c r="N91" s="21">
        <f t="shared" si="31"/>
        <v>3086</v>
      </c>
      <c r="O91" s="21">
        <f t="shared" si="31"/>
        <v>15430</v>
      </c>
    </row>
    <row r="94" spans="9:15" ht="15.75">
      <c r="I94" s="67" t="s">
        <v>122</v>
      </c>
      <c r="J94" s="67"/>
      <c r="K94" s="67"/>
      <c r="L94" s="67"/>
      <c r="M94" s="67"/>
      <c r="N94" s="67"/>
      <c r="O94" s="67"/>
    </row>
  </sheetData>
  <mergeCells count="16">
    <mergeCell ref="L4:O4"/>
    <mergeCell ref="I94:O94"/>
    <mergeCell ref="F5:F7"/>
    <mergeCell ref="G5:G7"/>
    <mergeCell ref="H5:I6"/>
    <mergeCell ref="J5:K6"/>
    <mergeCell ref="E5:E7"/>
    <mergeCell ref="A91:B91"/>
    <mergeCell ref="A1:O1"/>
    <mergeCell ref="A2:O2"/>
    <mergeCell ref="C5:C7"/>
    <mergeCell ref="B5:B7"/>
    <mergeCell ref="A5:A7"/>
    <mergeCell ref="D5:D7"/>
    <mergeCell ref="L5:M6"/>
    <mergeCell ref="N5:O6"/>
  </mergeCells>
  <printOptions/>
  <pageMargins left="0.78" right="0.17" top="0.59" bottom="0.98" header="0.3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H11" sqref="H11"/>
    </sheetView>
  </sheetViews>
  <sheetFormatPr defaultColWidth="8.88671875" defaultRowHeight="15"/>
  <cols>
    <col min="1" max="1" width="2.99609375" style="1" bestFit="1" customWidth="1"/>
    <col min="2" max="2" width="14.5546875" style="1" bestFit="1" customWidth="1"/>
    <col min="3" max="3" width="7.4453125" style="1" customWidth="1"/>
    <col min="4" max="4" width="7.6640625" style="1" customWidth="1"/>
    <col min="5" max="5" width="4.77734375" style="1" customWidth="1"/>
    <col min="6" max="6" width="5.3359375" style="1" customWidth="1"/>
    <col min="7" max="7" width="5.5546875" style="1" customWidth="1"/>
    <col min="8" max="8" width="5.99609375" style="1" customWidth="1"/>
    <col min="9" max="9" width="5.5546875" style="1" customWidth="1"/>
    <col min="10" max="10" width="5.77734375" style="1" customWidth="1"/>
    <col min="11" max="11" width="4.77734375" style="1" customWidth="1"/>
    <col min="12" max="12" width="5.6640625" style="1" customWidth="1"/>
    <col min="13" max="13" width="6.6640625" style="1" customWidth="1"/>
    <col min="14" max="14" width="7.6640625" style="1" customWidth="1"/>
    <col min="15" max="15" width="6.77734375" style="1" customWidth="1"/>
    <col min="16" max="16" width="8.99609375" style="1" bestFit="1" customWidth="1"/>
    <col min="17" max="16384" width="8.88671875" style="1" customWidth="1"/>
  </cols>
  <sheetData>
    <row r="1" spans="1:16" ht="15.75">
      <c r="A1" s="71"/>
      <c r="B1" s="71"/>
      <c r="C1" s="71"/>
      <c r="D1" s="71"/>
      <c r="E1" s="71"/>
      <c r="F1" s="40"/>
      <c r="G1" s="40"/>
      <c r="H1" s="40"/>
      <c r="I1" s="40"/>
      <c r="J1" s="40"/>
      <c r="K1" s="71" t="s">
        <v>228</v>
      </c>
      <c r="L1" s="71"/>
      <c r="M1" s="71"/>
      <c r="N1" s="71"/>
      <c r="O1" s="71"/>
      <c r="P1" s="71"/>
    </row>
    <row r="2" spans="1:14" ht="15.75">
      <c r="A2" s="71"/>
      <c r="B2" s="71"/>
      <c r="C2" s="71"/>
      <c r="D2" s="71"/>
      <c r="E2" s="71"/>
      <c r="F2" s="40"/>
      <c r="G2" s="40"/>
      <c r="H2" s="40"/>
      <c r="I2" s="40"/>
      <c r="J2" s="40"/>
      <c r="K2" s="40"/>
      <c r="L2" s="40"/>
      <c r="M2" s="40"/>
      <c r="N2" s="40"/>
    </row>
    <row r="3" spans="1:16" ht="15.75">
      <c r="A3" s="60" t="s">
        <v>230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0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4:16" ht="22.5" customHeight="1" thickBot="1">
      <c r="N6" s="83" t="s">
        <v>33</v>
      </c>
      <c r="O6" s="83"/>
      <c r="P6" s="83"/>
    </row>
    <row r="7" spans="1:16" ht="15" customHeight="1">
      <c r="A7" s="76" t="s">
        <v>125</v>
      </c>
      <c r="B7" s="78" t="s">
        <v>229</v>
      </c>
      <c r="C7" s="58" t="s">
        <v>127</v>
      </c>
      <c r="D7" s="58" t="s">
        <v>226</v>
      </c>
      <c r="E7" s="74" t="s">
        <v>218</v>
      </c>
      <c r="F7" s="74"/>
      <c r="G7" s="74" t="s">
        <v>219</v>
      </c>
      <c r="H7" s="74"/>
      <c r="I7" s="74" t="s">
        <v>231</v>
      </c>
      <c r="J7" s="74"/>
      <c r="K7" s="79" t="s">
        <v>220</v>
      </c>
      <c r="L7" s="79"/>
      <c r="M7" s="79"/>
      <c r="N7" s="79"/>
      <c r="O7" s="79" t="s">
        <v>225</v>
      </c>
      <c r="P7" s="81"/>
    </row>
    <row r="8" spans="1:16" ht="15.75">
      <c r="A8" s="77"/>
      <c r="B8" s="69"/>
      <c r="C8" s="59"/>
      <c r="D8" s="59"/>
      <c r="E8" s="75"/>
      <c r="F8" s="75"/>
      <c r="G8" s="75"/>
      <c r="H8" s="75"/>
      <c r="I8" s="75"/>
      <c r="J8" s="75"/>
      <c r="K8" s="80" t="s">
        <v>221</v>
      </c>
      <c r="L8" s="80"/>
      <c r="M8" s="80" t="s">
        <v>222</v>
      </c>
      <c r="N8" s="80"/>
      <c r="O8" s="80"/>
      <c r="P8" s="82"/>
    </row>
    <row r="9" spans="1:16" ht="24" customHeight="1">
      <c r="A9" s="77"/>
      <c r="B9" s="70"/>
      <c r="C9" s="59"/>
      <c r="D9" s="59"/>
      <c r="E9" s="27" t="s">
        <v>130</v>
      </c>
      <c r="F9" s="27" t="s">
        <v>223</v>
      </c>
      <c r="G9" s="27" t="s">
        <v>130</v>
      </c>
      <c r="H9" s="27" t="s">
        <v>223</v>
      </c>
      <c r="I9" s="27" t="s">
        <v>130</v>
      </c>
      <c r="J9" s="27" t="s">
        <v>223</v>
      </c>
      <c r="K9" s="27" t="s">
        <v>130</v>
      </c>
      <c r="L9" s="27" t="s">
        <v>223</v>
      </c>
      <c r="M9" s="27" t="s">
        <v>130</v>
      </c>
      <c r="N9" s="27" t="s">
        <v>223</v>
      </c>
      <c r="O9" s="27" t="s">
        <v>130</v>
      </c>
      <c r="P9" s="41" t="s">
        <v>223</v>
      </c>
    </row>
    <row r="10" spans="1:16" ht="15.75">
      <c r="A10" s="72" t="s">
        <v>133</v>
      </c>
      <c r="B10" s="73"/>
      <c r="C10" s="50">
        <f>SUM(C11:C21)</f>
        <v>23269</v>
      </c>
      <c r="D10" s="50">
        <f aca="true" t="shared" si="0" ref="D10:P10">SUM(D11:D21)</f>
        <v>15722</v>
      </c>
      <c r="E10" s="50">
        <f t="shared" si="0"/>
        <v>753</v>
      </c>
      <c r="F10" s="50">
        <f t="shared" si="0"/>
        <v>3710</v>
      </c>
      <c r="G10" s="50">
        <f t="shared" si="0"/>
        <v>1048</v>
      </c>
      <c r="H10" s="50">
        <f t="shared" si="0"/>
        <v>5105</v>
      </c>
      <c r="I10" s="50">
        <f t="shared" si="0"/>
        <v>1801</v>
      </c>
      <c r="J10" s="50">
        <f t="shared" si="0"/>
        <v>8815</v>
      </c>
      <c r="K10" s="50">
        <f>SUM(K11:K21)</f>
        <v>1370</v>
      </c>
      <c r="L10" s="50">
        <f t="shared" si="0"/>
        <v>6850</v>
      </c>
      <c r="M10" s="50">
        <f t="shared" si="0"/>
        <v>12551</v>
      </c>
      <c r="N10" s="50">
        <f t="shared" si="0"/>
        <v>62755</v>
      </c>
      <c r="O10" s="50">
        <f t="shared" si="0"/>
        <v>13921</v>
      </c>
      <c r="P10" s="51">
        <f t="shared" si="0"/>
        <v>69605</v>
      </c>
    </row>
    <row r="11" spans="1:16" ht="15.75">
      <c r="A11" s="42">
        <v>1</v>
      </c>
      <c r="B11" s="37" t="s">
        <v>11</v>
      </c>
      <c r="C11" s="38">
        <v>3481</v>
      </c>
      <c r="D11" s="38">
        <v>2819</v>
      </c>
      <c r="E11" s="38">
        <v>110</v>
      </c>
      <c r="F11" s="38">
        <v>550</v>
      </c>
      <c r="G11" s="38">
        <f>I11-E11</f>
        <v>104</v>
      </c>
      <c r="H11" s="38">
        <f>J11-F11</f>
        <v>520</v>
      </c>
      <c r="I11" s="38">
        <v>214</v>
      </c>
      <c r="J11" s="38">
        <v>1070</v>
      </c>
      <c r="K11" s="38">
        <v>200</v>
      </c>
      <c r="L11" s="38">
        <f>K11*5</f>
        <v>1000</v>
      </c>
      <c r="M11" s="38">
        <f>D11-(I11+K11)</f>
        <v>2405</v>
      </c>
      <c r="N11" s="38">
        <f>M11*5</f>
        <v>12025</v>
      </c>
      <c r="O11" s="38">
        <f>M11+K11</f>
        <v>2605</v>
      </c>
      <c r="P11" s="43">
        <f>N11+L11</f>
        <v>13025</v>
      </c>
    </row>
    <row r="12" spans="1:16" ht="15.75">
      <c r="A12" s="44">
        <v>2</v>
      </c>
      <c r="B12" s="28" t="s">
        <v>38</v>
      </c>
      <c r="C12" s="29">
        <v>3679</v>
      </c>
      <c r="D12" s="29">
        <v>2232</v>
      </c>
      <c r="E12" s="29">
        <v>190</v>
      </c>
      <c r="F12" s="29">
        <v>950</v>
      </c>
      <c r="G12" s="29">
        <v>114</v>
      </c>
      <c r="H12" s="29">
        <v>570</v>
      </c>
      <c r="I12" s="29">
        <f>G12+E12</f>
        <v>304</v>
      </c>
      <c r="J12" s="29">
        <f>H12+F12</f>
        <v>1520</v>
      </c>
      <c r="K12" s="29">
        <v>188</v>
      </c>
      <c r="L12" s="29">
        <f aca="true" t="shared" si="1" ref="L12:L20">K12*5</f>
        <v>940</v>
      </c>
      <c r="M12" s="29">
        <f aca="true" t="shared" si="2" ref="M12:M21">D12-(I12+K12)</f>
        <v>1740</v>
      </c>
      <c r="N12" s="29">
        <f aca="true" t="shared" si="3" ref="N12:N21">M12*5</f>
        <v>8700</v>
      </c>
      <c r="O12" s="29">
        <f aca="true" t="shared" si="4" ref="O12:O20">M12+K12</f>
        <v>1928</v>
      </c>
      <c r="P12" s="45">
        <f aca="true" t="shared" si="5" ref="P12:P21">N12+L12</f>
        <v>9640</v>
      </c>
    </row>
    <row r="13" spans="1:16" ht="15.75">
      <c r="A13" s="44">
        <v>3</v>
      </c>
      <c r="B13" s="28" t="s">
        <v>61</v>
      </c>
      <c r="C13" s="29">
        <v>4967</v>
      </c>
      <c r="D13" s="29">
        <v>3284</v>
      </c>
      <c r="E13" s="29">
        <v>97</v>
      </c>
      <c r="F13" s="29">
        <v>485</v>
      </c>
      <c r="G13" s="29">
        <f aca="true" t="shared" si="6" ref="G13:G21">I13-E13</f>
        <v>224</v>
      </c>
      <c r="H13" s="29">
        <f aca="true" t="shared" si="7" ref="H13:H21">J13-F13</f>
        <v>1115</v>
      </c>
      <c r="I13" s="29">
        <v>321</v>
      </c>
      <c r="J13" s="29">
        <v>1600</v>
      </c>
      <c r="K13" s="29">
        <v>300</v>
      </c>
      <c r="L13" s="29">
        <f t="shared" si="1"/>
        <v>1500</v>
      </c>
      <c r="M13" s="29">
        <f t="shared" si="2"/>
        <v>2663</v>
      </c>
      <c r="N13" s="29">
        <f t="shared" si="3"/>
        <v>13315</v>
      </c>
      <c r="O13" s="29">
        <f t="shared" si="4"/>
        <v>2963</v>
      </c>
      <c r="P13" s="45">
        <f t="shared" si="5"/>
        <v>14815</v>
      </c>
    </row>
    <row r="14" spans="1:16" ht="15.75">
      <c r="A14" s="44">
        <v>4</v>
      </c>
      <c r="B14" s="28" t="s">
        <v>104</v>
      </c>
      <c r="C14" s="29">
        <v>3774</v>
      </c>
      <c r="D14" s="29">
        <v>2205</v>
      </c>
      <c r="E14" s="29">
        <v>78</v>
      </c>
      <c r="F14" s="29">
        <v>390</v>
      </c>
      <c r="G14" s="29">
        <f t="shared" si="6"/>
        <v>106</v>
      </c>
      <c r="H14" s="29">
        <f t="shared" si="7"/>
        <v>530</v>
      </c>
      <c r="I14" s="29">
        <v>184</v>
      </c>
      <c r="J14" s="29">
        <v>920</v>
      </c>
      <c r="K14" s="29">
        <v>70</v>
      </c>
      <c r="L14" s="29">
        <f t="shared" si="1"/>
        <v>350</v>
      </c>
      <c r="M14" s="29">
        <f t="shared" si="2"/>
        <v>1951</v>
      </c>
      <c r="N14" s="29">
        <f t="shared" si="3"/>
        <v>9755</v>
      </c>
      <c r="O14" s="29">
        <f t="shared" si="4"/>
        <v>2021</v>
      </c>
      <c r="P14" s="45">
        <f t="shared" si="5"/>
        <v>10105</v>
      </c>
    </row>
    <row r="15" spans="1:16" ht="15.75">
      <c r="A15" s="44">
        <v>5</v>
      </c>
      <c r="B15" s="28" t="s">
        <v>92</v>
      </c>
      <c r="C15" s="29">
        <v>3014</v>
      </c>
      <c r="D15" s="29">
        <v>2439</v>
      </c>
      <c r="E15" s="29">
        <v>87</v>
      </c>
      <c r="F15" s="29">
        <v>435</v>
      </c>
      <c r="G15" s="29">
        <f t="shared" si="6"/>
        <v>231</v>
      </c>
      <c r="H15" s="29">
        <f t="shared" si="7"/>
        <v>1100</v>
      </c>
      <c r="I15" s="29">
        <v>318</v>
      </c>
      <c r="J15" s="29">
        <v>1535</v>
      </c>
      <c r="K15" s="29">
        <v>290</v>
      </c>
      <c r="L15" s="29">
        <f t="shared" si="1"/>
        <v>1450</v>
      </c>
      <c r="M15" s="29">
        <f t="shared" si="2"/>
        <v>1831</v>
      </c>
      <c r="N15" s="29">
        <f t="shared" si="3"/>
        <v>9155</v>
      </c>
      <c r="O15" s="29">
        <f t="shared" si="4"/>
        <v>2121</v>
      </c>
      <c r="P15" s="45">
        <f t="shared" si="5"/>
        <v>10605</v>
      </c>
    </row>
    <row r="16" spans="1:16" ht="15.75">
      <c r="A16" s="44">
        <v>6</v>
      </c>
      <c r="B16" s="28" t="s">
        <v>74</v>
      </c>
      <c r="C16" s="29">
        <v>3367</v>
      </c>
      <c r="D16" s="29">
        <v>1923</v>
      </c>
      <c r="E16" s="29">
        <v>120</v>
      </c>
      <c r="F16" s="29">
        <v>600</v>
      </c>
      <c r="G16" s="29">
        <f t="shared" si="6"/>
        <v>195</v>
      </c>
      <c r="H16" s="29">
        <f t="shared" si="7"/>
        <v>900</v>
      </c>
      <c r="I16" s="29">
        <v>315</v>
      </c>
      <c r="J16" s="29">
        <v>1500</v>
      </c>
      <c r="K16" s="29">
        <v>224</v>
      </c>
      <c r="L16" s="29">
        <f t="shared" si="1"/>
        <v>1120</v>
      </c>
      <c r="M16" s="29">
        <f t="shared" si="2"/>
        <v>1384</v>
      </c>
      <c r="N16" s="29">
        <f t="shared" si="3"/>
        <v>6920</v>
      </c>
      <c r="O16" s="29">
        <f t="shared" si="4"/>
        <v>1608</v>
      </c>
      <c r="P16" s="45">
        <f t="shared" si="5"/>
        <v>8040</v>
      </c>
    </row>
    <row r="17" spans="1:16" ht="15.75">
      <c r="A17" s="44">
        <v>7</v>
      </c>
      <c r="B17" s="28" t="s">
        <v>87</v>
      </c>
      <c r="C17" s="29">
        <v>691</v>
      </c>
      <c r="D17" s="29">
        <v>605</v>
      </c>
      <c r="E17" s="29">
        <v>40</v>
      </c>
      <c r="F17" s="29">
        <v>200</v>
      </c>
      <c r="G17" s="29">
        <f t="shared" si="6"/>
        <v>42</v>
      </c>
      <c r="H17" s="29">
        <f t="shared" si="7"/>
        <v>210</v>
      </c>
      <c r="I17" s="29">
        <v>82</v>
      </c>
      <c r="J17" s="29">
        <v>410</v>
      </c>
      <c r="K17" s="29">
        <v>60</v>
      </c>
      <c r="L17" s="29">
        <f t="shared" si="1"/>
        <v>300</v>
      </c>
      <c r="M17" s="29">
        <f t="shared" si="2"/>
        <v>463</v>
      </c>
      <c r="N17" s="29">
        <f t="shared" si="3"/>
        <v>2315</v>
      </c>
      <c r="O17" s="29">
        <f t="shared" si="4"/>
        <v>523</v>
      </c>
      <c r="P17" s="45">
        <f t="shared" si="5"/>
        <v>2615</v>
      </c>
    </row>
    <row r="18" spans="1:16" ht="15.75">
      <c r="A18" s="44">
        <v>8</v>
      </c>
      <c r="B18" s="28" t="s">
        <v>115</v>
      </c>
      <c r="C18" s="29">
        <v>34</v>
      </c>
      <c r="D18" s="29">
        <v>34</v>
      </c>
      <c r="E18" s="29"/>
      <c r="F18" s="29"/>
      <c r="G18" s="29">
        <f t="shared" si="6"/>
        <v>10</v>
      </c>
      <c r="H18" s="29">
        <f t="shared" si="7"/>
        <v>50</v>
      </c>
      <c r="I18" s="29">
        <v>10</v>
      </c>
      <c r="J18" s="29">
        <v>50</v>
      </c>
      <c r="K18" s="29">
        <v>10</v>
      </c>
      <c r="L18" s="29">
        <f t="shared" si="1"/>
        <v>50</v>
      </c>
      <c r="M18" s="29">
        <f t="shared" si="2"/>
        <v>14</v>
      </c>
      <c r="N18" s="29">
        <f t="shared" si="3"/>
        <v>70</v>
      </c>
      <c r="O18" s="29">
        <f t="shared" si="4"/>
        <v>24</v>
      </c>
      <c r="P18" s="45">
        <f t="shared" si="5"/>
        <v>120</v>
      </c>
    </row>
    <row r="19" spans="1:16" ht="15.75">
      <c r="A19" s="44">
        <v>9</v>
      </c>
      <c r="B19" s="28" t="s">
        <v>119</v>
      </c>
      <c r="C19" s="29">
        <v>25</v>
      </c>
      <c r="D19" s="29">
        <v>23</v>
      </c>
      <c r="E19" s="29"/>
      <c r="F19" s="29"/>
      <c r="G19" s="29">
        <f t="shared" si="6"/>
        <v>8</v>
      </c>
      <c r="H19" s="29">
        <f t="shared" si="7"/>
        <v>40</v>
      </c>
      <c r="I19" s="29">
        <v>8</v>
      </c>
      <c r="J19" s="29">
        <v>40</v>
      </c>
      <c r="K19" s="29">
        <v>4</v>
      </c>
      <c r="L19" s="29">
        <f t="shared" si="1"/>
        <v>20</v>
      </c>
      <c r="M19" s="29">
        <f t="shared" si="2"/>
        <v>11</v>
      </c>
      <c r="N19" s="29">
        <f t="shared" si="3"/>
        <v>55</v>
      </c>
      <c r="O19" s="29">
        <f t="shared" si="4"/>
        <v>15</v>
      </c>
      <c r="P19" s="45">
        <f t="shared" si="5"/>
        <v>75</v>
      </c>
    </row>
    <row r="20" spans="1:16" ht="15.75">
      <c r="A20" s="44">
        <v>10</v>
      </c>
      <c r="B20" s="28" t="s">
        <v>55</v>
      </c>
      <c r="C20" s="29">
        <v>187</v>
      </c>
      <c r="D20" s="29">
        <v>108</v>
      </c>
      <c r="E20" s="29">
        <v>31</v>
      </c>
      <c r="F20" s="29">
        <v>100</v>
      </c>
      <c r="G20" s="29">
        <f t="shared" si="6"/>
        <v>10</v>
      </c>
      <c r="H20" s="29">
        <f t="shared" si="7"/>
        <v>50</v>
      </c>
      <c r="I20" s="29">
        <v>41</v>
      </c>
      <c r="J20" s="29">
        <v>150</v>
      </c>
      <c r="K20" s="29">
        <v>14</v>
      </c>
      <c r="L20" s="29">
        <f t="shared" si="1"/>
        <v>70</v>
      </c>
      <c r="M20" s="29">
        <f t="shared" si="2"/>
        <v>53</v>
      </c>
      <c r="N20" s="29">
        <f t="shared" si="3"/>
        <v>265</v>
      </c>
      <c r="O20" s="29">
        <f t="shared" si="4"/>
        <v>67</v>
      </c>
      <c r="P20" s="45">
        <f t="shared" si="5"/>
        <v>335</v>
      </c>
    </row>
    <row r="21" spans="1:16" ht="16.5" thickBot="1">
      <c r="A21" s="46">
        <v>11</v>
      </c>
      <c r="B21" s="47" t="s">
        <v>57</v>
      </c>
      <c r="C21" s="48">
        <v>50</v>
      </c>
      <c r="D21" s="48">
        <v>50</v>
      </c>
      <c r="E21" s="48"/>
      <c r="F21" s="48"/>
      <c r="G21" s="48">
        <f t="shared" si="6"/>
        <v>4</v>
      </c>
      <c r="H21" s="48">
        <f t="shared" si="7"/>
        <v>20</v>
      </c>
      <c r="I21" s="48">
        <v>4</v>
      </c>
      <c r="J21" s="48">
        <v>20</v>
      </c>
      <c r="K21" s="48">
        <v>10</v>
      </c>
      <c r="L21" s="48">
        <f>K21*5</f>
        <v>50</v>
      </c>
      <c r="M21" s="48">
        <f t="shared" si="2"/>
        <v>36</v>
      </c>
      <c r="N21" s="48">
        <f t="shared" si="3"/>
        <v>180</v>
      </c>
      <c r="O21" s="48">
        <f>M21+K21</f>
        <v>46</v>
      </c>
      <c r="P21" s="49">
        <f t="shared" si="5"/>
        <v>230</v>
      </c>
    </row>
    <row r="23" spans="10:16" ht="15.75">
      <c r="J23" s="67" t="s">
        <v>122</v>
      </c>
      <c r="K23" s="67"/>
      <c r="L23" s="67"/>
      <c r="M23" s="67"/>
      <c r="N23" s="67"/>
      <c r="O23" s="67"/>
      <c r="P23" s="67"/>
    </row>
    <row r="24" ht="15.75">
      <c r="M24" s="55"/>
    </row>
  </sheetData>
  <mergeCells count="19">
    <mergeCell ref="K7:N7"/>
    <mergeCell ref="C7:C9"/>
    <mergeCell ref="D7:D9"/>
    <mergeCell ref="A3:P4"/>
    <mergeCell ref="K8:L8"/>
    <mergeCell ref="M8:N8"/>
    <mergeCell ref="O7:P8"/>
    <mergeCell ref="N6:P6"/>
    <mergeCell ref="A5:P5"/>
    <mergeCell ref="J23:P23"/>
    <mergeCell ref="K1:P1"/>
    <mergeCell ref="A10:B10"/>
    <mergeCell ref="E7:F8"/>
    <mergeCell ref="G7:H8"/>
    <mergeCell ref="I7:J8"/>
    <mergeCell ref="A7:A9"/>
    <mergeCell ref="B7:B9"/>
    <mergeCell ref="A1:E1"/>
    <mergeCell ref="A2:E2"/>
  </mergeCells>
  <printOptions/>
  <pageMargins left="0.75" right="0.16" top="0.78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5" sqref="A5:J5"/>
    </sheetView>
  </sheetViews>
  <sheetFormatPr defaultColWidth="8.88671875" defaultRowHeight="15"/>
  <cols>
    <col min="1" max="1" width="4.10546875" style="1" customWidth="1"/>
    <col min="2" max="2" width="16.4453125" style="1" customWidth="1"/>
    <col min="3" max="3" width="12.6640625" style="1" customWidth="1"/>
    <col min="4" max="4" width="11.77734375" style="1" customWidth="1"/>
    <col min="5" max="5" width="11.3359375" style="1" customWidth="1"/>
    <col min="6" max="6" width="11.99609375" style="1" customWidth="1"/>
    <col min="7" max="7" width="9.5546875" style="1" customWidth="1"/>
    <col min="8" max="8" width="9.10546875" style="1" customWidth="1"/>
    <col min="9" max="9" width="7.6640625" style="1" customWidth="1"/>
    <col min="10" max="10" width="10.88671875" style="1" customWidth="1"/>
    <col min="11" max="11" width="5.3359375" style="1" customWidth="1"/>
    <col min="12" max="12" width="3.5546875" style="1" customWidth="1"/>
    <col min="13" max="16384" width="8.88671875" style="1" customWidth="1"/>
  </cols>
  <sheetData>
    <row r="1" spans="7:10" ht="15.75">
      <c r="G1" s="85" t="s">
        <v>224</v>
      </c>
      <c r="H1" s="85"/>
      <c r="I1" s="85"/>
      <c r="J1" s="85"/>
    </row>
    <row r="2" spans="7:10" ht="3" customHeight="1">
      <c r="G2" s="85"/>
      <c r="H2" s="85"/>
      <c r="I2" s="85"/>
      <c r="J2" s="85"/>
    </row>
    <row r="3" spans="1:10" ht="10.5" customHeight="1">
      <c r="A3" s="86" t="s">
        <v>124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6" ht="20.25" customHeight="1">
      <c r="A5" s="91" t="s">
        <v>235</v>
      </c>
      <c r="B5" s="91"/>
      <c r="C5" s="91"/>
      <c r="D5" s="91"/>
      <c r="E5" s="91"/>
      <c r="F5" s="91"/>
      <c r="G5" s="91"/>
      <c r="H5" s="91"/>
      <c r="I5" s="91"/>
      <c r="J5" s="91"/>
      <c r="K5" s="57"/>
      <c r="L5" s="57"/>
      <c r="M5" s="57"/>
      <c r="N5" s="57"/>
      <c r="O5" s="57"/>
      <c r="P5" s="57"/>
    </row>
    <row r="6" spans="1:10" ht="19.5">
      <c r="A6" s="39"/>
      <c r="B6" s="39"/>
      <c r="C6" s="39"/>
      <c r="D6" s="39"/>
      <c r="E6" s="39"/>
      <c r="F6" s="39"/>
      <c r="G6" s="90" t="s">
        <v>33</v>
      </c>
      <c r="H6" s="90"/>
      <c r="I6" s="90"/>
      <c r="J6" s="90"/>
    </row>
    <row r="7" spans="1:10" ht="60.75" customHeight="1">
      <c r="A7" s="75" t="s">
        <v>125</v>
      </c>
      <c r="B7" s="75" t="s">
        <v>126</v>
      </c>
      <c r="C7" s="75" t="s">
        <v>127</v>
      </c>
      <c r="D7" s="75" t="s">
        <v>128</v>
      </c>
      <c r="E7" s="75" t="s">
        <v>36</v>
      </c>
      <c r="F7" s="75" t="s">
        <v>129</v>
      </c>
      <c r="G7" s="75" t="s">
        <v>215</v>
      </c>
      <c r="H7" s="75"/>
      <c r="I7" s="75"/>
      <c r="J7" s="75"/>
    </row>
    <row r="8" spans="1:10" ht="15.75">
      <c r="A8" s="75"/>
      <c r="B8" s="75"/>
      <c r="C8" s="75"/>
      <c r="D8" s="75"/>
      <c r="E8" s="75"/>
      <c r="F8" s="75"/>
      <c r="G8" s="80">
        <v>2010</v>
      </c>
      <c r="H8" s="80"/>
      <c r="I8" s="80">
        <v>2009</v>
      </c>
      <c r="J8" s="80"/>
    </row>
    <row r="9" spans="1:10" ht="15.75">
      <c r="A9" s="75"/>
      <c r="B9" s="75"/>
      <c r="C9" s="75"/>
      <c r="D9" s="75"/>
      <c r="E9" s="75"/>
      <c r="F9" s="75"/>
      <c r="G9" s="27" t="s">
        <v>130</v>
      </c>
      <c r="H9" s="27" t="s">
        <v>131</v>
      </c>
      <c r="I9" s="27" t="s">
        <v>130</v>
      </c>
      <c r="J9" s="27" t="s">
        <v>132</v>
      </c>
    </row>
    <row r="10" spans="1:10" ht="15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5.75">
      <c r="A11" s="89" t="s">
        <v>133</v>
      </c>
      <c r="B11" s="89"/>
      <c r="C11" s="36">
        <f aca="true" t="shared" si="0" ref="C11:J11">C12+C24+C35+C49+C60+C70+C83+C87+C90+C92+C94</f>
        <v>23269</v>
      </c>
      <c r="D11" s="36">
        <f t="shared" si="0"/>
        <v>15722</v>
      </c>
      <c r="E11" s="36">
        <f t="shared" si="0"/>
        <v>1801</v>
      </c>
      <c r="F11" s="36">
        <f t="shared" si="0"/>
        <v>13921</v>
      </c>
      <c r="G11" s="36">
        <f t="shared" si="0"/>
        <v>12551</v>
      </c>
      <c r="H11" s="36">
        <f t="shared" si="0"/>
        <v>62755</v>
      </c>
      <c r="I11" s="36">
        <f t="shared" si="0"/>
        <v>1370</v>
      </c>
      <c r="J11" s="36">
        <f t="shared" si="0"/>
        <v>6850</v>
      </c>
    </row>
    <row r="12" spans="1:12" ht="15.75">
      <c r="A12" s="26" t="s">
        <v>10</v>
      </c>
      <c r="B12" s="27" t="s">
        <v>134</v>
      </c>
      <c r="C12" s="21">
        <f aca="true" t="shared" si="1" ref="C12:J12">SUM(C13:C23)</f>
        <v>3367</v>
      </c>
      <c r="D12" s="21">
        <f t="shared" si="1"/>
        <v>1923</v>
      </c>
      <c r="E12" s="21">
        <f t="shared" si="1"/>
        <v>315</v>
      </c>
      <c r="F12" s="21">
        <f t="shared" si="1"/>
        <v>1608</v>
      </c>
      <c r="G12" s="21">
        <f>SUM(G13:G23)</f>
        <v>1384</v>
      </c>
      <c r="H12" s="21">
        <f t="shared" si="1"/>
        <v>6920</v>
      </c>
      <c r="I12" s="21">
        <f t="shared" si="1"/>
        <v>224</v>
      </c>
      <c r="J12" s="21">
        <f t="shared" si="1"/>
        <v>1120</v>
      </c>
      <c r="L12"/>
    </row>
    <row r="13" spans="1:12" ht="15.75">
      <c r="A13" s="37">
        <v>1</v>
      </c>
      <c r="B13" s="37" t="s">
        <v>135</v>
      </c>
      <c r="C13" s="38">
        <v>336</v>
      </c>
      <c r="D13" s="38">
        <v>224</v>
      </c>
      <c r="E13" s="38">
        <v>32</v>
      </c>
      <c r="F13" s="52">
        <f>D13-E13</f>
        <v>192</v>
      </c>
      <c r="G13" s="52">
        <f>F13-I13</f>
        <v>168</v>
      </c>
      <c r="H13" s="52">
        <f>G13*5</f>
        <v>840</v>
      </c>
      <c r="I13" s="38">
        <f>J13/5</f>
        <v>24</v>
      </c>
      <c r="J13" s="38">
        <v>120</v>
      </c>
      <c r="L13"/>
    </row>
    <row r="14" spans="1:12" ht="15.75">
      <c r="A14" s="28">
        <v>2</v>
      </c>
      <c r="B14" s="28" t="s">
        <v>136</v>
      </c>
      <c r="C14" s="29">
        <v>228</v>
      </c>
      <c r="D14" s="29">
        <v>136</v>
      </c>
      <c r="E14" s="29">
        <v>24</v>
      </c>
      <c r="F14" s="29">
        <f aca="true" t="shared" si="2" ref="F14:F23">D14-E14</f>
        <v>112</v>
      </c>
      <c r="G14" s="29">
        <f aca="true" t="shared" si="3" ref="G14:G23">F14-I14</f>
        <v>92</v>
      </c>
      <c r="H14" s="29">
        <f aca="true" t="shared" si="4" ref="H14:H23">G14*5</f>
        <v>460</v>
      </c>
      <c r="I14" s="29">
        <f aca="true" t="shared" si="5" ref="I14:I23">J14/5</f>
        <v>20</v>
      </c>
      <c r="J14" s="29">
        <v>100</v>
      </c>
      <c r="L14"/>
    </row>
    <row r="15" spans="1:12" ht="15.75">
      <c r="A15" s="28">
        <v>3</v>
      </c>
      <c r="B15" s="28" t="s">
        <v>137</v>
      </c>
      <c r="C15" s="29">
        <v>196</v>
      </c>
      <c r="D15" s="29">
        <v>117</v>
      </c>
      <c r="E15" s="29">
        <v>24</v>
      </c>
      <c r="F15" s="29">
        <f t="shared" si="2"/>
        <v>93</v>
      </c>
      <c r="G15" s="29">
        <f t="shared" si="3"/>
        <v>73</v>
      </c>
      <c r="H15" s="29">
        <f t="shared" si="4"/>
        <v>365</v>
      </c>
      <c r="I15" s="29">
        <f t="shared" si="5"/>
        <v>20</v>
      </c>
      <c r="J15" s="29">
        <v>100</v>
      </c>
      <c r="L15"/>
    </row>
    <row r="16" spans="1:12" ht="15.75">
      <c r="A16" s="28">
        <v>4</v>
      </c>
      <c r="B16" s="28" t="s">
        <v>138</v>
      </c>
      <c r="C16" s="29">
        <v>528</v>
      </c>
      <c r="D16" s="29">
        <v>180</v>
      </c>
      <c r="E16" s="29">
        <v>32</v>
      </c>
      <c r="F16" s="29">
        <f t="shared" si="2"/>
        <v>148</v>
      </c>
      <c r="G16" s="29">
        <f t="shared" si="3"/>
        <v>128</v>
      </c>
      <c r="H16" s="29">
        <f t="shared" si="4"/>
        <v>640</v>
      </c>
      <c r="I16" s="29">
        <f t="shared" si="5"/>
        <v>20</v>
      </c>
      <c r="J16" s="29">
        <v>100</v>
      </c>
      <c r="L16"/>
    </row>
    <row r="17" spans="1:12" ht="15.75">
      <c r="A17" s="28">
        <v>5</v>
      </c>
      <c r="B17" s="28" t="s">
        <v>139</v>
      </c>
      <c r="C17" s="29">
        <v>170</v>
      </c>
      <c r="D17" s="29">
        <v>109</v>
      </c>
      <c r="E17" s="29">
        <v>18</v>
      </c>
      <c r="F17" s="29">
        <f t="shared" si="2"/>
        <v>91</v>
      </c>
      <c r="G17" s="29">
        <f t="shared" si="3"/>
        <v>81</v>
      </c>
      <c r="H17" s="29">
        <f t="shared" si="4"/>
        <v>405</v>
      </c>
      <c r="I17" s="29">
        <f t="shared" si="5"/>
        <v>10</v>
      </c>
      <c r="J17" s="29">
        <v>50</v>
      </c>
      <c r="L17"/>
    </row>
    <row r="18" spans="1:12" ht="15.75">
      <c r="A18" s="28">
        <v>6</v>
      </c>
      <c r="B18" s="28" t="s">
        <v>140</v>
      </c>
      <c r="C18" s="29">
        <v>342</v>
      </c>
      <c r="D18" s="29">
        <v>213</v>
      </c>
      <c r="E18" s="29">
        <v>35</v>
      </c>
      <c r="F18" s="29">
        <f t="shared" si="2"/>
        <v>178</v>
      </c>
      <c r="G18" s="29">
        <f t="shared" si="3"/>
        <v>158</v>
      </c>
      <c r="H18" s="29">
        <f t="shared" si="4"/>
        <v>790</v>
      </c>
      <c r="I18" s="29">
        <f t="shared" si="5"/>
        <v>20</v>
      </c>
      <c r="J18" s="29">
        <v>100</v>
      </c>
      <c r="L18"/>
    </row>
    <row r="19" spans="1:12" ht="15.75">
      <c r="A19" s="28">
        <v>7</v>
      </c>
      <c r="B19" s="28" t="s">
        <v>141</v>
      </c>
      <c r="C19" s="29">
        <v>341</v>
      </c>
      <c r="D19" s="29">
        <v>220</v>
      </c>
      <c r="E19" s="29">
        <v>32</v>
      </c>
      <c r="F19" s="29">
        <f t="shared" si="2"/>
        <v>188</v>
      </c>
      <c r="G19" s="29">
        <f t="shared" si="3"/>
        <v>164</v>
      </c>
      <c r="H19" s="29">
        <f t="shared" si="4"/>
        <v>820</v>
      </c>
      <c r="I19" s="29">
        <f t="shared" si="5"/>
        <v>24</v>
      </c>
      <c r="J19" s="29">
        <v>120</v>
      </c>
      <c r="L19"/>
    </row>
    <row r="20" spans="1:12" ht="15.75">
      <c r="A20" s="28">
        <v>8</v>
      </c>
      <c r="B20" s="28" t="s">
        <v>142</v>
      </c>
      <c r="C20" s="29">
        <v>376</v>
      </c>
      <c r="D20" s="29">
        <v>244</v>
      </c>
      <c r="E20" s="29">
        <v>34</v>
      </c>
      <c r="F20" s="29">
        <f t="shared" si="2"/>
        <v>210</v>
      </c>
      <c r="G20" s="29">
        <f t="shared" si="3"/>
        <v>186</v>
      </c>
      <c r="H20" s="29">
        <f t="shared" si="4"/>
        <v>930</v>
      </c>
      <c r="I20" s="29">
        <f t="shared" si="5"/>
        <v>24</v>
      </c>
      <c r="J20" s="29">
        <v>120</v>
      </c>
      <c r="L20"/>
    </row>
    <row r="21" spans="1:12" ht="15.75">
      <c r="A21" s="28">
        <v>9</v>
      </c>
      <c r="B21" s="28" t="s">
        <v>143</v>
      </c>
      <c r="C21" s="29">
        <v>306</v>
      </c>
      <c r="D21" s="29">
        <v>112</v>
      </c>
      <c r="E21" s="29">
        <v>28</v>
      </c>
      <c r="F21" s="29">
        <f t="shared" si="2"/>
        <v>84</v>
      </c>
      <c r="G21" s="29">
        <f t="shared" si="3"/>
        <v>64</v>
      </c>
      <c r="H21" s="29">
        <f t="shared" si="4"/>
        <v>320</v>
      </c>
      <c r="I21" s="29">
        <f t="shared" si="5"/>
        <v>20</v>
      </c>
      <c r="J21" s="29">
        <v>100</v>
      </c>
      <c r="L21"/>
    </row>
    <row r="22" spans="1:12" ht="15.75">
      <c r="A22" s="28">
        <v>10</v>
      </c>
      <c r="B22" s="28" t="s">
        <v>144</v>
      </c>
      <c r="C22" s="29">
        <v>240</v>
      </c>
      <c r="D22" s="29">
        <v>167</v>
      </c>
      <c r="E22" s="29">
        <v>26</v>
      </c>
      <c r="F22" s="29">
        <f t="shared" si="2"/>
        <v>141</v>
      </c>
      <c r="G22" s="29">
        <f t="shared" si="3"/>
        <v>121</v>
      </c>
      <c r="H22" s="29">
        <f t="shared" si="4"/>
        <v>605</v>
      </c>
      <c r="I22" s="29">
        <f t="shared" si="5"/>
        <v>20</v>
      </c>
      <c r="J22" s="29">
        <v>100</v>
      </c>
      <c r="L22"/>
    </row>
    <row r="23" spans="1:12" ht="15.75">
      <c r="A23" s="31">
        <v>11</v>
      </c>
      <c r="B23" s="31" t="s">
        <v>145</v>
      </c>
      <c r="C23" s="34">
        <v>304</v>
      </c>
      <c r="D23" s="34">
        <v>201</v>
      </c>
      <c r="E23" s="34">
        <v>30</v>
      </c>
      <c r="F23" s="33">
        <f t="shared" si="2"/>
        <v>171</v>
      </c>
      <c r="G23" s="33">
        <f t="shared" si="3"/>
        <v>149</v>
      </c>
      <c r="H23" s="33">
        <f t="shared" si="4"/>
        <v>745</v>
      </c>
      <c r="I23" s="34">
        <f t="shared" si="5"/>
        <v>22</v>
      </c>
      <c r="J23" s="34">
        <v>110</v>
      </c>
      <c r="L23"/>
    </row>
    <row r="24" spans="1:10" ht="15.75">
      <c r="A24" s="26" t="s">
        <v>37</v>
      </c>
      <c r="B24" s="27" t="s">
        <v>146</v>
      </c>
      <c r="C24" s="21">
        <f aca="true" t="shared" si="6" ref="C24:J24">SUM(C25:C34)</f>
        <v>3014</v>
      </c>
      <c r="D24" s="21">
        <f t="shared" si="6"/>
        <v>2439</v>
      </c>
      <c r="E24" s="21">
        <f t="shared" si="6"/>
        <v>318</v>
      </c>
      <c r="F24" s="21">
        <f t="shared" si="6"/>
        <v>2121</v>
      </c>
      <c r="G24" s="21">
        <f t="shared" si="6"/>
        <v>1831</v>
      </c>
      <c r="H24" s="21">
        <f t="shared" si="6"/>
        <v>9155</v>
      </c>
      <c r="I24" s="21">
        <f t="shared" si="6"/>
        <v>290</v>
      </c>
      <c r="J24" s="21">
        <f t="shared" si="6"/>
        <v>1450</v>
      </c>
    </row>
    <row r="25" spans="1:13" ht="15.75">
      <c r="A25" s="32">
        <v>1</v>
      </c>
      <c r="B25" s="32" t="s">
        <v>147</v>
      </c>
      <c r="C25" s="32">
        <v>293</v>
      </c>
      <c r="D25" s="33">
        <v>257</v>
      </c>
      <c r="E25" s="33">
        <v>18</v>
      </c>
      <c r="F25" s="33">
        <f>D25-E25</f>
        <v>239</v>
      </c>
      <c r="G25" s="33">
        <f>F25-I25</f>
        <v>209</v>
      </c>
      <c r="H25" s="33">
        <f>G25*5</f>
        <v>1045</v>
      </c>
      <c r="I25" s="33">
        <f>J25/5</f>
        <v>30</v>
      </c>
      <c r="J25" s="33">
        <v>150</v>
      </c>
      <c r="K25" s="25"/>
      <c r="L25" s="30"/>
      <c r="M25" s="25"/>
    </row>
    <row r="26" spans="1:13" ht="15.75">
      <c r="A26" s="28">
        <v>2</v>
      </c>
      <c r="B26" s="28" t="s">
        <v>148</v>
      </c>
      <c r="C26" s="28">
        <v>263</v>
      </c>
      <c r="D26" s="29">
        <v>227</v>
      </c>
      <c r="E26" s="29">
        <v>28</v>
      </c>
      <c r="F26" s="33">
        <f aca="true" t="shared" si="7" ref="F26:F34">D26-E26</f>
        <v>199</v>
      </c>
      <c r="G26" s="33">
        <f aca="true" t="shared" si="8" ref="G26:G34">F26-I26</f>
        <v>169</v>
      </c>
      <c r="H26" s="33">
        <f aca="true" t="shared" si="9" ref="H26:H34">G26*5</f>
        <v>845</v>
      </c>
      <c r="I26" s="29">
        <f aca="true" t="shared" si="10" ref="I26:I34">J26/5</f>
        <v>30</v>
      </c>
      <c r="J26" s="29">
        <v>150</v>
      </c>
      <c r="K26" s="35"/>
      <c r="L26" s="30"/>
      <c r="M26" s="25"/>
    </row>
    <row r="27" spans="1:13" ht="15.75">
      <c r="A27" s="28">
        <v>3</v>
      </c>
      <c r="B27" s="28" t="s">
        <v>149</v>
      </c>
      <c r="C27" s="28">
        <v>380</v>
      </c>
      <c r="D27" s="29">
        <v>324</v>
      </c>
      <c r="E27" s="29">
        <v>20</v>
      </c>
      <c r="F27" s="33">
        <f t="shared" si="7"/>
        <v>304</v>
      </c>
      <c r="G27" s="33">
        <f t="shared" si="8"/>
        <v>270</v>
      </c>
      <c r="H27" s="33">
        <f t="shared" si="9"/>
        <v>1350</v>
      </c>
      <c r="I27" s="29">
        <f t="shared" si="10"/>
        <v>34</v>
      </c>
      <c r="J27" s="29">
        <v>170</v>
      </c>
      <c r="K27" s="25"/>
      <c r="L27" s="30"/>
      <c r="M27" s="25"/>
    </row>
    <row r="28" spans="1:13" ht="15.75">
      <c r="A28" s="28">
        <v>4</v>
      </c>
      <c r="B28" s="28" t="s">
        <v>150</v>
      </c>
      <c r="C28" s="28">
        <v>200</v>
      </c>
      <c r="D28" s="29">
        <v>167</v>
      </c>
      <c r="E28" s="29">
        <v>13</v>
      </c>
      <c r="F28" s="33">
        <f t="shared" si="7"/>
        <v>154</v>
      </c>
      <c r="G28" s="33">
        <f t="shared" si="8"/>
        <v>134</v>
      </c>
      <c r="H28" s="33">
        <f t="shared" si="9"/>
        <v>670</v>
      </c>
      <c r="I28" s="29">
        <f t="shared" si="10"/>
        <v>20</v>
      </c>
      <c r="J28" s="29">
        <v>100</v>
      </c>
      <c r="K28" s="25"/>
      <c r="L28" s="30"/>
      <c r="M28" s="25"/>
    </row>
    <row r="29" spans="1:13" ht="15.75">
      <c r="A29" s="28">
        <v>5</v>
      </c>
      <c r="B29" s="28" t="s">
        <v>151</v>
      </c>
      <c r="C29" s="28">
        <v>312</v>
      </c>
      <c r="D29" s="29">
        <v>208</v>
      </c>
      <c r="E29" s="29">
        <v>38</v>
      </c>
      <c r="F29" s="33">
        <f t="shared" si="7"/>
        <v>170</v>
      </c>
      <c r="G29" s="33">
        <f t="shared" si="8"/>
        <v>140</v>
      </c>
      <c r="H29" s="33">
        <f t="shared" si="9"/>
        <v>700</v>
      </c>
      <c r="I29" s="29">
        <f t="shared" si="10"/>
        <v>30</v>
      </c>
      <c r="J29" s="29">
        <v>150</v>
      </c>
      <c r="K29" s="25"/>
      <c r="L29" s="30"/>
      <c r="M29" s="25"/>
    </row>
    <row r="30" spans="1:13" ht="15.75">
      <c r="A30" s="28">
        <v>6</v>
      </c>
      <c r="B30" s="28" t="s">
        <v>152</v>
      </c>
      <c r="C30" s="28">
        <v>145</v>
      </c>
      <c r="D30" s="29">
        <v>108</v>
      </c>
      <c r="E30" s="29">
        <v>32</v>
      </c>
      <c r="F30" s="33">
        <f t="shared" si="7"/>
        <v>76</v>
      </c>
      <c r="G30" s="33">
        <f t="shared" si="8"/>
        <v>60</v>
      </c>
      <c r="H30" s="33">
        <f t="shared" si="9"/>
        <v>300</v>
      </c>
      <c r="I30" s="29">
        <f t="shared" si="10"/>
        <v>16</v>
      </c>
      <c r="J30" s="29">
        <v>80</v>
      </c>
      <c r="K30" s="25"/>
      <c r="L30" s="30"/>
      <c r="M30" s="25"/>
    </row>
    <row r="31" spans="1:13" ht="15.75">
      <c r="A31" s="28">
        <v>7</v>
      </c>
      <c r="B31" s="28" t="s">
        <v>153</v>
      </c>
      <c r="C31" s="28">
        <v>333</v>
      </c>
      <c r="D31" s="29">
        <v>267</v>
      </c>
      <c r="E31" s="29">
        <v>28</v>
      </c>
      <c r="F31" s="33">
        <f t="shared" si="7"/>
        <v>239</v>
      </c>
      <c r="G31" s="33">
        <f t="shared" si="8"/>
        <v>207</v>
      </c>
      <c r="H31" s="33">
        <f t="shared" si="9"/>
        <v>1035</v>
      </c>
      <c r="I31" s="29">
        <f t="shared" si="10"/>
        <v>32</v>
      </c>
      <c r="J31" s="29">
        <v>160</v>
      </c>
      <c r="K31" s="25"/>
      <c r="L31" s="30"/>
      <c r="M31" s="25"/>
    </row>
    <row r="32" spans="1:13" ht="15.75">
      <c r="A32" s="28">
        <v>8</v>
      </c>
      <c r="B32" s="28" t="s">
        <v>154</v>
      </c>
      <c r="C32" s="28">
        <v>424</v>
      </c>
      <c r="D32" s="29">
        <v>304</v>
      </c>
      <c r="E32" s="29">
        <v>43</v>
      </c>
      <c r="F32" s="33">
        <f t="shared" si="7"/>
        <v>261</v>
      </c>
      <c r="G32" s="33">
        <f t="shared" si="8"/>
        <v>227</v>
      </c>
      <c r="H32" s="33">
        <f t="shared" si="9"/>
        <v>1135</v>
      </c>
      <c r="I32" s="29">
        <f t="shared" si="10"/>
        <v>34</v>
      </c>
      <c r="J32" s="29">
        <v>170</v>
      </c>
      <c r="K32" s="25"/>
      <c r="L32" s="30"/>
      <c r="M32" s="25"/>
    </row>
    <row r="33" spans="1:13" ht="15.75">
      <c r="A33" s="28">
        <v>9</v>
      </c>
      <c r="B33" s="28" t="s">
        <v>155</v>
      </c>
      <c r="C33" s="28">
        <v>348</v>
      </c>
      <c r="D33" s="29">
        <v>306</v>
      </c>
      <c r="E33" s="29">
        <v>57</v>
      </c>
      <c r="F33" s="33">
        <f t="shared" si="7"/>
        <v>249</v>
      </c>
      <c r="G33" s="33">
        <f t="shared" si="8"/>
        <v>215</v>
      </c>
      <c r="H33" s="33">
        <f t="shared" si="9"/>
        <v>1075</v>
      </c>
      <c r="I33" s="29">
        <f t="shared" si="10"/>
        <v>34</v>
      </c>
      <c r="J33" s="29">
        <v>170</v>
      </c>
      <c r="K33" s="25"/>
      <c r="L33" s="30"/>
      <c r="M33" s="25"/>
    </row>
    <row r="34" spans="1:13" ht="15.75">
      <c r="A34" s="31">
        <v>10</v>
      </c>
      <c r="B34" s="31" t="s">
        <v>156</v>
      </c>
      <c r="C34" s="31">
        <v>316</v>
      </c>
      <c r="D34" s="34">
        <v>271</v>
      </c>
      <c r="E34" s="34">
        <v>41</v>
      </c>
      <c r="F34" s="33">
        <f t="shared" si="7"/>
        <v>230</v>
      </c>
      <c r="G34" s="33">
        <f t="shared" si="8"/>
        <v>200</v>
      </c>
      <c r="H34" s="33">
        <f t="shared" si="9"/>
        <v>1000</v>
      </c>
      <c r="I34" s="34">
        <f t="shared" si="10"/>
        <v>30</v>
      </c>
      <c r="J34" s="34">
        <v>150</v>
      </c>
      <c r="K34" s="25"/>
      <c r="L34" s="30"/>
      <c r="M34" s="25"/>
    </row>
    <row r="35" spans="1:13" ht="15.75">
      <c r="A35" s="26" t="s">
        <v>157</v>
      </c>
      <c r="B35" s="27" t="s">
        <v>158</v>
      </c>
      <c r="C35" s="21">
        <f>SUM(C36:C48)</f>
        <v>3679</v>
      </c>
      <c r="D35" s="21">
        <f aca="true" t="shared" si="11" ref="D35:J35">SUM(D36:D48)</f>
        <v>2232</v>
      </c>
      <c r="E35" s="21">
        <f t="shared" si="11"/>
        <v>304</v>
      </c>
      <c r="F35" s="21">
        <f t="shared" si="11"/>
        <v>1928</v>
      </c>
      <c r="G35" s="21">
        <f t="shared" si="11"/>
        <v>1740</v>
      </c>
      <c r="H35" s="21">
        <f t="shared" si="11"/>
        <v>8700</v>
      </c>
      <c r="I35" s="21">
        <f t="shared" si="11"/>
        <v>188</v>
      </c>
      <c r="J35" s="21">
        <f t="shared" si="11"/>
        <v>940</v>
      </c>
      <c r="K35" s="25"/>
      <c r="L35" s="25"/>
      <c r="M35" s="25"/>
    </row>
    <row r="36" spans="1:10" ht="15.75">
      <c r="A36" s="32">
        <v>1</v>
      </c>
      <c r="B36" s="32" t="s">
        <v>159</v>
      </c>
      <c r="C36" s="33">
        <v>225</v>
      </c>
      <c r="D36" s="33">
        <v>136</v>
      </c>
      <c r="E36" s="33">
        <v>21</v>
      </c>
      <c r="F36" s="33">
        <f>D36-E36</f>
        <v>115</v>
      </c>
      <c r="G36" s="33">
        <f>F36-I36</f>
        <v>105</v>
      </c>
      <c r="H36" s="33">
        <f aca="true" t="shared" si="12" ref="H36:H47">G36*5</f>
        <v>525</v>
      </c>
      <c r="I36" s="33">
        <f aca="true" t="shared" si="13" ref="I36:I48">J36/5</f>
        <v>10</v>
      </c>
      <c r="J36" s="33">
        <v>50</v>
      </c>
    </row>
    <row r="37" spans="1:10" ht="15.75">
      <c r="A37" s="28">
        <v>2</v>
      </c>
      <c r="B37" s="28" t="s">
        <v>160</v>
      </c>
      <c r="C37" s="29">
        <v>225</v>
      </c>
      <c r="D37" s="29">
        <v>152</v>
      </c>
      <c r="E37" s="29">
        <v>23</v>
      </c>
      <c r="F37" s="33">
        <f aca="true" t="shared" si="14" ref="F37:F48">D37-E37</f>
        <v>129</v>
      </c>
      <c r="G37" s="33">
        <f aca="true" t="shared" si="15" ref="G37:G48">F37-I37</f>
        <v>117</v>
      </c>
      <c r="H37" s="29">
        <f t="shared" si="12"/>
        <v>585</v>
      </c>
      <c r="I37" s="29">
        <f t="shared" si="13"/>
        <v>12</v>
      </c>
      <c r="J37" s="29">
        <v>60</v>
      </c>
    </row>
    <row r="38" spans="1:10" ht="15.75">
      <c r="A38" s="28">
        <v>3</v>
      </c>
      <c r="B38" s="28" t="s">
        <v>161</v>
      </c>
      <c r="C38" s="29">
        <v>234</v>
      </c>
      <c r="D38" s="29">
        <v>158</v>
      </c>
      <c r="E38" s="29">
        <v>23</v>
      </c>
      <c r="F38" s="33">
        <f t="shared" si="14"/>
        <v>135</v>
      </c>
      <c r="G38" s="33">
        <f t="shared" si="15"/>
        <v>121</v>
      </c>
      <c r="H38" s="29">
        <f t="shared" si="12"/>
        <v>605</v>
      </c>
      <c r="I38" s="29">
        <f t="shared" si="13"/>
        <v>14</v>
      </c>
      <c r="J38" s="29">
        <v>70</v>
      </c>
    </row>
    <row r="39" spans="1:10" ht="15.75">
      <c r="A39" s="28">
        <v>4</v>
      </c>
      <c r="B39" s="28" t="s">
        <v>162</v>
      </c>
      <c r="C39" s="29">
        <v>148</v>
      </c>
      <c r="D39" s="29">
        <v>144</v>
      </c>
      <c r="E39" s="29">
        <v>18</v>
      </c>
      <c r="F39" s="33">
        <f t="shared" si="14"/>
        <v>126</v>
      </c>
      <c r="G39" s="33">
        <f t="shared" si="15"/>
        <v>114</v>
      </c>
      <c r="H39" s="29">
        <f t="shared" si="12"/>
        <v>570</v>
      </c>
      <c r="I39" s="29">
        <f t="shared" si="13"/>
        <v>12</v>
      </c>
      <c r="J39" s="29">
        <v>60</v>
      </c>
    </row>
    <row r="40" spans="1:10" ht="15.75">
      <c r="A40" s="28">
        <v>5</v>
      </c>
      <c r="B40" s="28" t="s">
        <v>163</v>
      </c>
      <c r="C40" s="29">
        <v>339</v>
      </c>
      <c r="D40" s="29">
        <v>256</v>
      </c>
      <c r="E40" s="29">
        <v>30</v>
      </c>
      <c r="F40" s="33">
        <f t="shared" si="14"/>
        <v>226</v>
      </c>
      <c r="G40" s="33">
        <f t="shared" si="15"/>
        <v>206</v>
      </c>
      <c r="H40" s="29">
        <f t="shared" si="12"/>
        <v>1030</v>
      </c>
      <c r="I40" s="29">
        <f t="shared" si="13"/>
        <v>20</v>
      </c>
      <c r="J40" s="29">
        <v>100</v>
      </c>
    </row>
    <row r="41" spans="1:10" ht="15.75">
      <c r="A41" s="28">
        <v>6</v>
      </c>
      <c r="B41" s="28" t="s">
        <v>164</v>
      </c>
      <c r="C41" s="29">
        <v>770</v>
      </c>
      <c r="D41" s="29">
        <v>498</v>
      </c>
      <c r="E41" s="29">
        <v>62</v>
      </c>
      <c r="F41" s="33">
        <f t="shared" si="14"/>
        <v>436</v>
      </c>
      <c r="G41" s="33">
        <f t="shared" si="15"/>
        <v>402</v>
      </c>
      <c r="H41" s="29">
        <f t="shared" si="12"/>
        <v>2010</v>
      </c>
      <c r="I41" s="29">
        <f t="shared" si="13"/>
        <v>34</v>
      </c>
      <c r="J41" s="29">
        <v>170</v>
      </c>
    </row>
    <row r="42" spans="1:10" ht="15.75">
      <c r="A42" s="28">
        <v>7</v>
      </c>
      <c r="B42" s="28" t="s">
        <v>165</v>
      </c>
      <c r="C42" s="29">
        <v>384</v>
      </c>
      <c r="D42" s="29">
        <v>298</v>
      </c>
      <c r="E42" s="29">
        <v>39</v>
      </c>
      <c r="F42" s="33">
        <f t="shared" si="14"/>
        <v>259</v>
      </c>
      <c r="G42" s="33">
        <f t="shared" si="15"/>
        <v>239</v>
      </c>
      <c r="H42" s="29">
        <f t="shared" si="12"/>
        <v>1195</v>
      </c>
      <c r="I42" s="29">
        <f t="shared" si="13"/>
        <v>20</v>
      </c>
      <c r="J42" s="29">
        <v>100</v>
      </c>
    </row>
    <row r="43" spans="1:10" ht="15.75">
      <c r="A43" s="28">
        <v>8</v>
      </c>
      <c r="B43" s="28" t="s">
        <v>166</v>
      </c>
      <c r="C43" s="29">
        <v>467</v>
      </c>
      <c r="D43" s="29">
        <v>272</v>
      </c>
      <c r="E43" s="29">
        <v>33</v>
      </c>
      <c r="F43" s="33">
        <f t="shared" si="14"/>
        <v>239</v>
      </c>
      <c r="G43" s="33">
        <f t="shared" si="15"/>
        <v>205</v>
      </c>
      <c r="H43" s="29">
        <f t="shared" si="12"/>
        <v>1025</v>
      </c>
      <c r="I43" s="29">
        <f t="shared" si="13"/>
        <v>34</v>
      </c>
      <c r="J43" s="29">
        <v>170</v>
      </c>
    </row>
    <row r="44" spans="1:10" ht="15.75">
      <c r="A44" s="28">
        <v>9</v>
      </c>
      <c r="B44" s="28" t="s">
        <v>167</v>
      </c>
      <c r="C44" s="29">
        <v>295</v>
      </c>
      <c r="D44" s="29">
        <v>174</v>
      </c>
      <c r="E44" s="29">
        <v>25</v>
      </c>
      <c r="F44" s="33">
        <f t="shared" si="14"/>
        <v>149</v>
      </c>
      <c r="G44" s="33">
        <f t="shared" si="15"/>
        <v>129</v>
      </c>
      <c r="H44" s="29">
        <f t="shared" si="12"/>
        <v>645</v>
      </c>
      <c r="I44" s="29">
        <f t="shared" si="13"/>
        <v>20</v>
      </c>
      <c r="J44" s="29">
        <v>100</v>
      </c>
    </row>
    <row r="45" spans="1:10" ht="15.75">
      <c r="A45" s="28">
        <v>10</v>
      </c>
      <c r="B45" s="28" t="s">
        <v>51</v>
      </c>
      <c r="C45" s="29">
        <v>306</v>
      </c>
      <c r="D45" s="29">
        <v>20</v>
      </c>
      <c r="E45" s="29">
        <v>8</v>
      </c>
      <c r="F45" s="33">
        <f t="shared" si="14"/>
        <v>12</v>
      </c>
      <c r="G45" s="33">
        <f t="shared" si="15"/>
        <v>10</v>
      </c>
      <c r="H45" s="29">
        <f t="shared" si="12"/>
        <v>50</v>
      </c>
      <c r="I45" s="29">
        <f t="shared" si="13"/>
        <v>2</v>
      </c>
      <c r="J45" s="29">
        <v>10</v>
      </c>
    </row>
    <row r="46" spans="1:10" ht="15.75">
      <c r="A46" s="28">
        <v>11</v>
      </c>
      <c r="B46" s="28" t="s">
        <v>217</v>
      </c>
      <c r="C46" s="29">
        <v>280</v>
      </c>
      <c r="D46" s="29">
        <v>122</v>
      </c>
      <c r="E46" s="29">
        <v>20</v>
      </c>
      <c r="F46" s="33">
        <f t="shared" si="14"/>
        <v>102</v>
      </c>
      <c r="G46" s="33">
        <f t="shared" si="15"/>
        <v>92</v>
      </c>
      <c r="H46" s="29">
        <f t="shared" si="12"/>
        <v>460</v>
      </c>
      <c r="I46" s="29">
        <f t="shared" si="13"/>
        <v>10</v>
      </c>
      <c r="J46" s="29">
        <v>50</v>
      </c>
    </row>
    <row r="47" spans="1:10" ht="15.75">
      <c r="A47" s="28">
        <v>12</v>
      </c>
      <c r="B47" s="28" t="s">
        <v>168</v>
      </c>
      <c r="C47" s="29">
        <v>1</v>
      </c>
      <c r="D47" s="29">
        <v>1</v>
      </c>
      <c r="E47" s="29">
        <v>1</v>
      </c>
      <c r="F47" s="33">
        <f t="shared" si="14"/>
        <v>0</v>
      </c>
      <c r="G47" s="33">
        <f t="shared" si="15"/>
        <v>0</v>
      </c>
      <c r="H47" s="29">
        <f t="shared" si="12"/>
        <v>0</v>
      </c>
      <c r="I47" s="29">
        <f t="shared" si="13"/>
        <v>0</v>
      </c>
      <c r="J47" s="29">
        <v>0</v>
      </c>
    </row>
    <row r="48" spans="1:10" ht="15.75">
      <c r="A48" s="31">
        <v>13</v>
      </c>
      <c r="B48" s="31" t="s">
        <v>169</v>
      </c>
      <c r="C48" s="34">
        <v>5</v>
      </c>
      <c r="D48" s="34">
        <v>1</v>
      </c>
      <c r="E48" s="34">
        <v>1</v>
      </c>
      <c r="F48" s="33">
        <f t="shared" si="14"/>
        <v>0</v>
      </c>
      <c r="G48" s="33">
        <f t="shared" si="15"/>
        <v>0</v>
      </c>
      <c r="H48" s="34">
        <f>G48*5</f>
        <v>0</v>
      </c>
      <c r="I48" s="34">
        <f t="shared" si="13"/>
        <v>0</v>
      </c>
      <c r="J48" s="34">
        <v>0</v>
      </c>
    </row>
    <row r="49" spans="1:10" ht="15.75">
      <c r="A49" s="26" t="s">
        <v>59</v>
      </c>
      <c r="B49" s="27" t="s">
        <v>170</v>
      </c>
      <c r="C49" s="21">
        <f aca="true" t="shared" si="16" ref="C49:J49">SUM(C50:C59)</f>
        <v>4967</v>
      </c>
      <c r="D49" s="21">
        <f t="shared" si="16"/>
        <v>3284</v>
      </c>
      <c r="E49" s="21">
        <f t="shared" si="16"/>
        <v>321</v>
      </c>
      <c r="F49" s="21">
        <f t="shared" si="16"/>
        <v>2963</v>
      </c>
      <c r="G49" s="21">
        <f t="shared" si="16"/>
        <v>2663</v>
      </c>
      <c r="H49" s="21">
        <f t="shared" si="16"/>
        <v>13315</v>
      </c>
      <c r="I49" s="21">
        <f t="shared" si="16"/>
        <v>300</v>
      </c>
      <c r="J49" s="21">
        <f t="shared" si="16"/>
        <v>1500</v>
      </c>
    </row>
    <row r="50" spans="1:10" ht="15.75">
      <c r="A50" s="32">
        <v>1</v>
      </c>
      <c r="B50" s="32" t="s">
        <v>171</v>
      </c>
      <c r="C50" s="33">
        <v>607</v>
      </c>
      <c r="D50" s="33">
        <v>443</v>
      </c>
      <c r="E50" s="33">
        <v>40</v>
      </c>
      <c r="F50" s="33">
        <v>403</v>
      </c>
      <c r="G50" s="33">
        <f>F50-I50</f>
        <v>371</v>
      </c>
      <c r="H50" s="33">
        <f>G50*5</f>
        <v>1855</v>
      </c>
      <c r="I50" s="33">
        <f>J50/5</f>
        <v>32</v>
      </c>
      <c r="J50" s="33">
        <v>160</v>
      </c>
    </row>
    <row r="51" spans="1:10" ht="15.75">
      <c r="A51" s="28">
        <v>2</v>
      </c>
      <c r="B51" s="28" t="s">
        <v>172</v>
      </c>
      <c r="C51" s="29">
        <v>411</v>
      </c>
      <c r="D51" s="29">
        <v>278</v>
      </c>
      <c r="E51" s="29">
        <v>36</v>
      </c>
      <c r="F51" s="29">
        <v>242</v>
      </c>
      <c r="G51" s="33">
        <f aca="true" t="shared" si="17" ref="G51:G59">F51-I51</f>
        <v>214</v>
      </c>
      <c r="H51" s="29">
        <f aca="true" t="shared" si="18" ref="H51:H59">G51*5</f>
        <v>1070</v>
      </c>
      <c r="I51" s="29">
        <f aca="true" t="shared" si="19" ref="I51:I59">J51/5</f>
        <v>28</v>
      </c>
      <c r="J51" s="29">
        <v>140</v>
      </c>
    </row>
    <row r="52" spans="1:10" ht="15.75">
      <c r="A52" s="28">
        <v>3</v>
      </c>
      <c r="B52" s="28" t="s">
        <v>173</v>
      </c>
      <c r="C52" s="29">
        <v>408</v>
      </c>
      <c r="D52" s="29">
        <v>315</v>
      </c>
      <c r="E52" s="29">
        <v>66</v>
      </c>
      <c r="F52" s="29">
        <v>249</v>
      </c>
      <c r="G52" s="33">
        <f t="shared" si="17"/>
        <v>219</v>
      </c>
      <c r="H52" s="29">
        <f t="shared" si="18"/>
        <v>1095</v>
      </c>
      <c r="I52" s="29">
        <f t="shared" si="19"/>
        <v>30</v>
      </c>
      <c r="J52" s="29">
        <v>150</v>
      </c>
    </row>
    <row r="53" spans="1:10" ht="15.75">
      <c r="A53" s="28">
        <v>4</v>
      </c>
      <c r="B53" s="28" t="s">
        <v>174</v>
      </c>
      <c r="C53" s="29">
        <v>414</v>
      </c>
      <c r="D53" s="29">
        <v>343</v>
      </c>
      <c r="E53" s="29">
        <v>51</v>
      </c>
      <c r="F53" s="29">
        <v>292</v>
      </c>
      <c r="G53" s="33">
        <f t="shared" si="17"/>
        <v>262</v>
      </c>
      <c r="H53" s="29">
        <f t="shared" si="18"/>
        <v>1310</v>
      </c>
      <c r="I53" s="29">
        <f t="shared" si="19"/>
        <v>30</v>
      </c>
      <c r="J53" s="29">
        <v>150</v>
      </c>
    </row>
    <row r="54" spans="1:10" ht="15.75">
      <c r="A54" s="28">
        <v>5</v>
      </c>
      <c r="B54" s="28" t="s">
        <v>175</v>
      </c>
      <c r="C54" s="29">
        <v>424</v>
      </c>
      <c r="D54" s="29">
        <v>303</v>
      </c>
      <c r="E54" s="29">
        <v>16</v>
      </c>
      <c r="F54" s="29">
        <v>287</v>
      </c>
      <c r="G54" s="33">
        <f t="shared" si="17"/>
        <v>257</v>
      </c>
      <c r="H54" s="29">
        <f t="shared" si="18"/>
        <v>1285</v>
      </c>
      <c r="I54" s="29">
        <f t="shared" si="19"/>
        <v>30</v>
      </c>
      <c r="J54" s="29">
        <v>150</v>
      </c>
    </row>
    <row r="55" spans="1:10" ht="15.75">
      <c r="A55" s="28">
        <v>6</v>
      </c>
      <c r="B55" s="28" t="s">
        <v>176</v>
      </c>
      <c r="C55" s="29">
        <v>487</v>
      </c>
      <c r="D55" s="29">
        <v>319</v>
      </c>
      <c r="E55" s="29">
        <v>17</v>
      </c>
      <c r="F55" s="29">
        <v>302</v>
      </c>
      <c r="G55" s="33">
        <f t="shared" si="17"/>
        <v>272</v>
      </c>
      <c r="H55" s="29">
        <f t="shared" si="18"/>
        <v>1360</v>
      </c>
      <c r="I55" s="29">
        <f t="shared" si="19"/>
        <v>30</v>
      </c>
      <c r="J55" s="29">
        <v>150</v>
      </c>
    </row>
    <row r="56" spans="1:10" ht="15.75">
      <c r="A56" s="28">
        <v>7</v>
      </c>
      <c r="B56" s="28" t="s">
        <v>177</v>
      </c>
      <c r="C56" s="29">
        <v>334</v>
      </c>
      <c r="D56" s="29">
        <v>224</v>
      </c>
      <c r="E56" s="29">
        <v>52</v>
      </c>
      <c r="F56" s="29">
        <v>172</v>
      </c>
      <c r="G56" s="33">
        <f t="shared" si="17"/>
        <v>148</v>
      </c>
      <c r="H56" s="29">
        <f t="shared" si="18"/>
        <v>740</v>
      </c>
      <c r="I56" s="29">
        <f t="shared" si="19"/>
        <v>24</v>
      </c>
      <c r="J56" s="29">
        <v>120</v>
      </c>
    </row>
    <row r="57" spans="1:10" ht="15.75">
      <c r="A57" s="28">
        <v>8</v>
      </c>
      <c r="B57" s="28" t="s">
        <v>178</v>
      </c>
      <c r="C57" s="29">
        <v>740</v>
      </c>
      <c r="D57" s="29">
        <v>395</v>
      </c>
      <c r="E57" s="29"/>
      <c r="F57" s="29">
        <v>395</v>
      </c>
      <c r="G57" s="33">
        <f t="shared" si="17"/>
        <v>363</v>
      </c>
      <c r="H57" s="29">
        <f t="shared" si="18"/>
        <v>1815</v>
      </c>
      <c r="I57" s="29">
        <f t="shared" si="19"/>
        <v>32</v>
      </c>
      <c r="J57" s="29">
        <v>160</v>
      </c>
    </row>
    <row r="58" spans="1:10" ht="15.75">
      <c r="A58" s="28">
        <v>9</v>
      </c>
      <c r="B58" s="28" t="s">
        <v>179</v>
      </c>
      <c r="C58" s="29">
        <v>653</v>
      </c>
      <c r="D58" s="29">
        <v>373</v>
      </c>
      <c r="E58" s="29">
        <v>22</v>
      </c>
      <c r="F58" s="29">
        <v>351</v>
      </c>
      <c r="G58" s="33">
        <f t="shared" si="17"/>
        <v>319</v>
      </c>
      <c r="H58" s="29">
        <f t="shared" si="18"/>
        <v>1595</v>
      </c>
      <c r="I58" s="29">
        <f t="shared" si="19"/>
        <v>32</v>
      </c>
      <c r="J58" s="29">
        <v>160</v>
      </c>
    </row>
    <row r="59" spans="1:10" ht="15.75">
      <c r="A59" s="31">
        <v>10</v>
      </c>
      <c r="B59" s="31" t="s">
        <v>180</v>
      </c>
      <c r="C59" s="34">
        <v>489</v>
      </c>
      <c r="D59" s="34">
        <v>291</v>
      </c>
      <c r="E59" s="34">
        <v>21</v>
      </c>
      <c r="F59" s="34">
        <v>270</v>
      </c>
      <c r="G59" s="33">
        <f t="shared" si="17"/>
        <v>238</v>
      </c>
      <c r="H59" s="34">
        <f t="shared" si="18"/>
        <v>1190</v>
      </c>
      <c r="I59" s="34">
        <f t="shared" si="19"/>
        <v>32</v>
      </c>
      <c r="J59" s="34">
        <v>160</v>
      </c>
    </row>
    <row r="60" spans="1:10" ht="15.75">
      <c r="A60" s="26" t="s">
        <v>60</v>
      </c>
      <c r="B60" s="27" t="s">
        <v>181</v>
      </c>
      <c r="C60" s="21">
        <f aca="true" t="shared" si="20" ref="C60:J60">SUM(C61:C69)</f>
        <v>3774</v>
      </c>
      <c r="D60" s="21">
        <f t="shared" si="20"/>
        <v>2205</v>
      </c>
      <c r="E60" s="21">
        <f t="shared" si="20"/>
        <v>184</v>
      </c>
      <c r="F60" s="21">
        <f t="shared" si="20"/>
        <v>2021</v>
      </c>
      <c r="G60" s="21">
        <f t="shared" si="20"/>
        <v>1951</v>
      </c>
      <c r="H60" s="21">
        <f t="shared" si="20"/>
        <v>9755</v>
      </c>
      <c r="I60" s="21">
        <f t="shared" si="20"/>
        <v>70</v>
      </c>
      <c r="J60" s="21">
        <f t="shared" si="20"/>
        <v>350</v>
      </c>
    </row>
    <row r="61" spans="1:10" ht="15.75">
      <c r="A61" s="32">
        <v>1</v>
      </c>
      <c r="B61" s="32" t="s">
        <v>182</v>
      </c>
      <c r="C61" s="33">
        <v>688</v>
      </c>
      <c r="D61" s="33">
        <v>301</v>
      </c>
      <c r="E61" s="33">
        <v>16</v>
      </c>
      <c r="F61" s="33">
        <f>D61-E61</f>
        <v>285</v>
      </c>
      <c r="G61" s="33">
        <f>F61-I61</f>
        <v>279</v>
      </c>
      <c r="H61" s="33">
        <f>G61*5</f>
        <v>1395</v>
      </c>
      <c r="I61" s="33">
        <f aca="true" t="shared" si="21" ref="I61:I69">J61/5</f>
        <v>6</v>
      </c>
      <c r="J61" s="33">
        <v>30</v>
      </c>
    </row>
    <row r="62" spans="1:10" ht="15.75">
      <c r="A62" s="28">
        <v>2</v>
      </c>
      <c r="B62" s="28" t="s">
        <v>183</v>
      </c>
      <c r="C62" s="29">
        <v>561</v>
      </c>
      <c r="D62" s="29">
        <v>293</v>
      </c>
      <c r="E62" s="29">
        <v>25</v>
      </c>
      <c r="F62" s="33">
        <f aca="true" t="shared" si="22" ref="F62:F69">D62-E62</f>
        <v>268</v>
      </c>
      <c r="G62" s="33">
        <f aca="true" t="shared" si="23" ref="G62:G69">F62-I62</f>
        <v>262</v>
      </c>
      <c r="H62" s="29">
        <f aca="true" t="shared" si="24" ref="H62:H69">G62*5</f>
        <v>1310</v>
      </c>
      <c r="I62" s="29">
        <f t="shared" si="21"/>
        <v>6</v>
      </c>
      <c r="J62" s="29">
        <v>30</v>
      </c>
    </row>
    <row r="63" spans="1:10" ht="15.75">
      <c r="A63" s="28">
        <v>3</v>
      </c>
      <c r="B63" s="28" t="s">
        <v>184</v>
      </c>
      <c r="C63" s="29">
        <v>525</v>
      </c>
      <c r="D63" s="29">
        <v>290</v>
      </c>
      <c r="E63" s="29">
        <v>29</v>
      </c>
      <c r="F63" s="33">
        <f t="shared" si="22"/>
        <v>261</v>
      </c>
      <c r="G63" s="33">
        <f t="shared" si="23"/>
        <v>251</v>
      </c>
      <c r="H63" s="29">
        <f t="shared" si="24"/>
        <v>1255</v>
      </c>
      <c r="I63" s="29">
        <f t="shared" si="21"/>
        <v>10</v>
      </c>
      <c r="J63" s="29">
        <v>50</v>
      </c>
    </row>
    <row r="64" spans="1:10" ht="15.75">
      <c r="A64" s="28">
        <v>4</v>
      </c>
      <c r="B64" s="28" t="s">
        <v>185</v>
      </c>
      <c r="C64" s="29">
        <v>584</v>
      </c>
      <c r="D64" s="29">
        <v>310</v>
      </c>
      <c r="E64" s="29">
        <v>22</v>
      </c>
      <c r="F64" s="33">
        <f t="shared" si="22"/>
        <v>288</v>
      </c>
      <c r="G64" s="33">
        <f t="shared" si="23"/>
        <v>278</v>
      </c>
      <c r="H64" s="29">
        <f t="shared" si="24"/>
        <v>1390</v>
      </c>
      <c r="I64" s="29">
        <f t="shared" si="21"/>
        <v>10</v>
      </c>
      <c r="J64" s="29">
        <v>50</v>
      </c>
    </row>
    <row r="65" spans="1:10" ht="15.75">
      <c r="A65" s="28">
        <v>5</v>
      </c>
      <c r="B65" s="28" t="s">
        <v>186</v>
      </c>
      <c r="C65" s="29">
        <v>390</v>
      </c>
      <c r="D65" s="29">
        <v>294</v>
      </c>
      <c r="E65" s="29">
        <v>17</v>
      </c>
      <c r="F65" s="33">
        <f t="shared" si="22"/>
        <v>277</v>
      </c>
      <c r="G65" s="33">
        <f t="shared" si="23"/>
        <v>267</v>
      </c>
      <c r="H65" s="29">
        <f t="shared" si="24"/>
        <v>1335</v>
      </c>
      <c r="I65" s="29">
        <f t="shared" si="21"/>
        <v>10</v>
      </c>
      <c r="J65" s="29">
        <v>50</v>
      </c>
    </row>
    <row r="66" spans="1:10" ht="15.75">
      <c r="A66" s="28">
        <v>6</v>
      </c>
      <c r="B66" s="28" t="s">
        <v>187</v>
      </c>
      <c r="C66" s="29">
        <v>286</v>
      </c>
      <c r="D66" s="29">
        <v>217</v>
      </c>
      <c r="E66" s="29">
        <v>12</v>
      </c>
      <c r="F66" s="33">
        <f t="shared" si="22"/>
        <v>205</v>
      </c>
      <c r="G66" s="33">
        <f t="shared" si="23"/>
        <v>199</v>
      </c>
      <c r="H66" s="29">
        <f t="shared" si="24"/>
        <v>995</v>
      </c>
      <c r="I66" s="29">
        <f t="shared" si="21"/>
        <v>6</v>
      </c>
      <c r="J66" s="29">
        <v>30</v>
      </c>
    </row>
    <row r="67" spans="1:10" ht="15.75">
      <c r="A67" s="28">
        <v>7</v>
      </c>
      <c r="B67" s="28" t="s">
        <v>188</v>
      </c>
      <c r="C67" s="29">
        <v>179</v>
      </c>
      <c r="D67" s="29">
        <v>103</v>
      </c>
      <c r="E67" s="29">
        <v>23</v>
      </c>
      <c r="F67" s="33">
        <f t="shared" si="22"/>
        <v>80</v>
      </c>
      <c r="G67" s="33">
        <f t="shared" si="23"/>
        <v>74</v>
      </c>
      <c r="H67" s="29">
        <f t="shared" si="24"/>
        <v>370</v>
      </c>
      <c r="I67" s="29">
        <f t="shared" si="21"/>
        <v>6</v>
      </c>
      <c r="J67" s="29">
        <v>30</v>
      </c>
    </row>
    <row r="68" spans="1:10" ht="15.75">
      <c r="A68" s="28">
        <v>8</v>
      </c>
      <c r="B68" s="28" t="s">
        <v>189</v>
      </c>
      <c r="C68" s="29">
        <v>236</v>
      </c>
      <c r="D68" s="29">
        <v>147</v>
      </c>
      <c r="E68" s="29">
        <v>14</v>
      </c>
      <c r="F68" s="33">
        <f t="shared" si="22"/>
        <v>133</v>
      </c>
      <c r="G68" s="33">
        <f t="shared" si="23"/>
        <v>127</v>
      </c>
      <c r="H68" s="29">
        <f t="shared" si="24"/>
        <v>635</v>
      </c>
      <c r="I68" s="29">
        <f t="shared" si="21"/>
        <v>6</v>
      </c>
      <c r="J68" s="29">
        <v>30</v>
      </c>
    </row>
    <row r="69" spans="1:10" ht="15.75">
      <c r="A69" s="31">
        <v>9</v>
      </c>
      <c r="B69" s="31" t="s">
        <v>190</v>
      </c>
      <c r="C69" s="34">
        <v>325</v>
      </c>
      <c r="D69" s="34">
        <v>250</v>
      </c>
      <c r="E69" s="34">
        <v>26</v>
      </c>
      <c r="F69" s="33">
        <f t="shared" si="22"/>
        <v>224</v>
      </c>
      <c r="G69" s="33">
        <f t="shared" si="23"/>
        <v>214</v>
      </c>
      <c r="H69" s="34">
        <f t="shared" si="24"/>
        <v>1070</v>
      </c>
      <c r="I69" s="34">
        <f t="shared" si="21"/>
        <v>10</v>
      </c>
      <c r="J69" s="34">
        <v>50</v>
      </c>
    </row>
    <row r="70" spans="1:10" ht="15.75">
      <c r="A70" s="27" t="s">
        <v>73</v>
      </c>
      <c r="B70" s="27" t="s">
        <v>191</v>
      </c>
      <c r="C70" s="21">
        <f aca="true" t="shared" si="25" ref="C70:J70">SUM(C71:C82)</f>
        <v>3481</v>
      </c>
      <c r="D70" s="21">
        <f t="shared" si="25"/>
        <v>2819</v>
      </c>
      <c r="E70" s="21">
        <f t="shared" si="25"/>
        <v>214</v>
      </c>
      <c r="F70" s="21">
        <f t="shared" si="25"/>
        <v>2605</v>
      </c>
      <c r="G70" s="21">
        <f t="shared" si="25"/>
        <v>2405</v>
      </c>
      <c r="H70" s="21">
        <f t="shared" si="25"/>
        <v>12025</v>
      </c>
      <c r="I70" s="21">
        <f t="shared" si="25"/>
        <v>200</v>
      </c>
      <c r="J70" s="21">
        <f t="shared" si="25"/>
        <v>1000</v>
      </c>
    </row>
    <row r="71" spans="1:10" ht="15.75">
      <c r="A71" s="32">
        <v>1</v>
      </c>
      <c r="B71" s="32" t="s">
        <v>32</v>
      </c>
      <c r="C71" s="33">
        <v>372</v>
      </c>
      <c r="D71" s="33">
        <v>275</v>
      </c>
      <c r="E71" s="33">
        <v>30</v>
      </c>
      <c r="F71" s="33">
        <f>D71-E71</f>
        <v>245</v>
      </c>
      <c r="G71" s="33">
        <f>F71-I71</f>
        <v>229</v>
      </c>
      <c r="H71" s="33">
        <f>G71*5</f>
        <v>1145</v>
      </c>
      <c r="I71" s="33">
        <f>J71/5</f>
        <v>16</v>
      </c>
      <c r="J71" s="33">
        <v>80</v>
      </c>
    </row>
    <row r="72" spans="1:10" ht="15.75">
      <c r="A72" s="28">
        <v>2</v>
      </c>
      <c r="B72" s="28" t="s">
        <v>192</v>
      </c>
      <c r="C72" s="29">
        <v>315</v>
      </c>
      <c r="D72" s="29">
        <v>286</v>
      </c>
      <c r="E72" s="29">
        <v>28</v>
      </c>
      <c r="F72" s="33">
        <f aca="true" t="shared" si="26" ref="F72:F82">D72-E72</f>
        <v>258</v>
      </c>
      <c r="G72" s="33">
        <f aca="true" t="shared" si="27" ref="G72:G82">F72-I72</f>
        <v>242</v>
      </c>
      <c r="H72" s="29">
        <f aca="true" t="shared" si="28" ref="H72:H82">G72*5</f>
        <v>1210</v>
      </c>
      <c r="I72" s="29">
        <f aca="true" t="shared" si="29" ref="I72:I82">J72/5</f>
        <v>16</v>
      </c>
      <c r="J72" s="29">
        <v>80</v>
      </c>
    </row>
    <row r="73" spans="1:10" ht="15.75">
      <c r="A73" s="28">
        <v>3</v>
      </c>
      <c r="B73" s="28" t="s">
        <v>193</v>
      </c>
      <c r="C73" s="29">
        <v>456</v>
      </c>
      <c r="D73" s="29">
        <v>330</v>
      </c>
      <c r="E73" s="29">
        <v>27</v>
      </c>
      <c r="F73" s="33">
        <f t="shared" si="26"/>
        <v>303</v>
      </c>
      <c r="G73" s="33">
        <f t="shared" si="27"/>
        <v>283</v>
      </c>
      <c r="H73" s="29">
        <f t="shared" si="28"/>
        <v>1415</v>
      </c>
      <c r="I73" s="29">
        <f t="shared" si="29"/>
        <v>20</v>
      </c>
      <c r="J73" s="29">
        <v>100</v>
      </c>
    </row>
    <row r="74" spans="1:10" ht="15.75">
      <c r="A74" s="28">
        <v>4</v>
      </c>
      <c r="B74" s="28" t="s">
        <v>194</v>
      </c>
      <c r="C74" s="29">
        <v>284</v>
      </c>
      <c r="D74" s="29">
        <v>231</v>
      </c>
      <c r="E74" s="29">
        <v>22</v>
      </c>
      <c r="F74" s="33">
        <f t="shared" si="26"/>
        <v>209</v>
      </c>
      <c r="G74" s="33">
        <f t="shared" si="27"/>
        <v>193</v>
      </c>
      <c r="H74" s="29">
        <f t="shared" si="28"/>
        <v>965</v>
      </c>
      <c r="I74" s="29">
        <f t="shared" si="29"/>
        <v>16</v>
      </c>
      <c r="J74" s="29">
        <v>80</v>
      </c>
    </row>
    <row r="75" spans="1:10" ht="15.75">
      <c r="A75" s="28">
        <v>5</v>
      </c>
      <c r="B75" s="28" t="s">
        <v>195</v>
      </c>
      <c r="C75" s="29">
        <v>529</v>
      </c>
      <c r="D75" s="29">
        <v>456</v>
      </c>
      <c r="E75" s="29">
        <v>16</v>
      </c>
      <c r="F75" s="33">
        <f t="shared" si="26"/>
        <v>440</v>
      </c>
      <c r="G75" s="33">
        <f t="shared" si="27"/>
        <v>410</v>
      </c>
      <c r="H75" s="29">
        <f t="shared" si="28"/>
        <v>2050</v>
      </c>
      <c r="I75" s="29">
        <f t="shared" si="29"/>
        <v>30</v>
      </c>
      <c r="J75" s="29">
        <v>150</v>
      </c>
    </row>
    <row r="76" spans="1:10" ht="15.75">
      <c r="A76" s="28">
        <v>6</v>
      </c>
      <c r="B76" s="28" t="s">
        <v>196</v>
      </c>
      <c r="C76" s="29">
        <v>147</v>
      </c>
      <c r="D76" s="29">
        <v>115</v>
      </c>
      <c r="E76" s="29">
        <v>4</v>
      </c>
      <c r="F76" s="33">
        <f t="shared" si="26"/>
        <v>111</v>
      </c>
      <c r="G76" s="33">
        <f t="shared" si="27"/>
        <v>97</v>
      </c>
      <c r="H76" s="29">
        <f t="shared" si="28"/>
        <v>485</v>
      </c>
      <c r="I76" s="29">
        <f t="shared" si="29"/>
        <v>14</v>
      </c>
      <c r="J76" s="29">
        <v>70</v>
      </c>
    </row>
    <row r="77" spans="1:10" ht="15.75">
      <c r="A77" s="28">
        <v>7</v>
      </c>
      <c r="B77" s="28" t="s">
        <v>197</v>
      </c>
      <c r="C77" s="29">
        <v>201</v>
      </c>
      <c r="D77" s="29">
        <v>180</v>
      </c>
      <c r="E77" s="29">
        <v>13</v>
      </c>
      <c r="F77" s="33">
        <f t="shared" si="26"/>
        <v>167</v>
      </c>
      <c r="G77" s="33">
        <f t="shared" si="27"/>
        <v>147</v>
      </c>
      <c r="H77" s="29">
        <f t="shared" si="28"/>
        <v>735</v>
      </c>
      <c r="I77" s="29">
        <f t="shared" si="29"/>
        <v>20</v>
      </c>
      <c r="J77" s="29">
        <v>100</v>
      </c>
    </row>
    <row r="78" spans="1:10" ht="15.75">
      <c r="A78" s="28">
        <v>8</v>
      </c>
      <c r="B78" s="28" t="s">
        <v>198</v>
      </c>
      <c r="C78" s="29">
        <v>325</v>
      </c>
      <c r="D78" s="29">
        <v>264</v>
      </c>
      <c r="E78" s="29">
        <v>8</v>
      </c>
      <c r="F78" s="33">
        <f t="shared" si="26"/>
        <v>256</v>
      </c>
      <c r="G78" s="33">
        <f t="shared" si="27"/>
        <v>236</v>
      </c>
      <c r="H78" s="29">
        <f t="shared" si="28"/>
        <v>1180</v>
      </c>
      <c r="I78" s="29">
        <f t="shared" si="29"/>
        <v>20</v>
      </c>
      <c r="J78" s="29">
        <v>100</v>
      </c>
    </row>
    <row r="79" spans="1:10" ht="15.75">
      <c r="A79" s="28">
        <v>9</v>
      </c>
      <c r="B79" s="28" t="s">
        <v>199</v>
      </c>
      <c r="C79" s="29">
        <v>141</v>
      </c>
      <c r="D79" s="29">
        <v>129</v>
      </c>
      <c r="E79" s="29">
        <v>8</v>
      </c>
      <c r="F79" s="33">
        <f t="shared" si="26"/>
        <v>121</v>
      </c>
      <c r="G79" s="33">
        <f t="shared" si="27"/>
        <v>109</v>
      </c>
      <c r="H79" s="29">
        <f t="shared" si="28"/>
        <v>545</v>
      </c>
      <c r="I79" s="29">
        <f t="shared" si="29"/>
        <v>12</v>
      </c>
      <c r="J79" s="29">
        <v>60</v>
      </c>
    </row>
    <row r="80" spans="1:10" ht="15.75">
      <c r="A80" s="28">
        <v>10</v>
      </c>
      <c r="B80" s="28" t="s">
        <v>200</v>
      </c>
      <c r="C80" s="29">
        <v>206</v>
      </c>
      <c r="D80" s="29">
        <v>129</v>
      </c>
      <c r="E80" s="29">
        <v>16</v>
      </c>
      <c r="F80" s="33">
        <f t="shared" si="26"/>
        <v>113</v>
      </c>
      <c r="G80" s="33">
        <f t="shared" si="27"/>
        <v>107</v>
      </c>
      <c r="H80" s="29">
        <f t="shared" si="28"/>
        <v>535</v>
      </c>
      <c r="I80" s="29">
        <f t="shared" si="29"/>
        <v>6</v>
      </c>
      <c r="J80" s="29">
        <v>30</v>
      </c>
    </row>
    <row r="81" spans="1:10" ht="15.75">
      <c r="A81" s="28">
        <v>11</v>
      </c>
      <c r="B81" s="28" t="s">
        <v>216</v>
      </c>
      <c r="C81" s="29">
        <v>226</v>
      </c>
      <c r="D81" s="29">
        <v>175</v>
      </c>
      <c r="E81" s="29">
        <v>7</v>
      </c>
      <c r="F81" s="33">
        <f t="shared" si="26"/>
        <v>168</v>
      </c>
      <c r="G81" s="33">
        <f t="shared" si="27"/>
        <v>168</v>
      </c>
      <c r="H81" s="29">
        <f t="shared" si="28"/>
        <v>840</v>
      </c>
      <c r="I81" s="29">
        <f t="shared" si="29"/>
        <v>0</v>
      </c>
      <c r="J81" s="29">
        <v>0</v>
      </c>
    </row>
    <row r="82" spans="1:10" ht="15.75">
      <c r="A82" s="31">
        <v>12</v>
      </c>
      <c r="B82" s="31" t="s">
        <v>201</v>
      </c>
      <c r="C82" s="34">
        <v>279</v>
      </c>
      <c r="D82" s="34">
        <v>249</v>
      </c>
      <c r="E82" s="34">
        <v>35</v>
      </c>
      <c r="F82" s="33">
        <f t="shared" si="26"/>
        <v>214</v>
      </c>
      <c r="G82" s="33">
        <f t="shared" si="27"/>
        <v>184</v>
      </c>
      <c r="H82" s="34">
        <f t="shared" si="28"/>
        <v>920</v>
      </c>
      <c r="I82" s="34">
        <f t="shared" si="29"/>
        <v>30</v>
      </c>
      <c r="J82" s="34">
        <v>150</v>
      </c>
    </row>
    <row r="83" spans="1:13" ht="15.75">
      <c r="A83" s="27" t="s">
        <v>86</v>
      </c>
      <c r="B83" s="27" t="s">
        <v>202</v>
      </c>
      <c r="C83" s="21">
        <f>SUM(C84:C86)</f>
        <v>691</v>
      </c>
      <c r="D83" s="21">
        <f aca="true" t="shared" si="30" ref="D83:J83">SUM(D84:D86)</f>
        <v>605</v>
      </c>
      <c r="E83" s="21">
        <f t="shared" si="30"/>
        <v>82</v>
      </c>
      <c r="F83" s="21">
        <f t="shared" si="30"/>
        <v>523</v>
      </c>
      <c r="G83" s="21">
        <f t="shared" si="30"/>
        <v>463</v>
      </c>
      <c r="H83" s="21">
        <f t="shared" si="30"/>
        <v>2315</v>
      </c>
      <c r="I83" s="21">
        <f t="shared" si="30"/>
        <v>60</v>
      </c>
      <c r="J83" s="21">
        <f t="shared" si="30"/>
        <v>300</v>
      </c>
      <c r="K83" s="25"/>
      <c r="L83" s="25"/>
      <c r="M83" s="25"/>
    </row>
    <row r="84" spans="1:13" ht="15.75">
      <c r="A84" s="32">
        <v>1</v>
      </c>
      <c r="B84" s="32" t="s">
        <v>203</v>
      </c>
      <c r="C84" s="33">
        <v>284</v>
      </c>
      <c r="D84" s="33">
        <v>269</v>
      </c>
      <c r="E84" s="33">
        <v>41</v>
      </c>
      <c r="F84" s="33">
        <f>D84-E84</f>
        <v>228</v>
      </c>
      <c r="G84" s="33">
        <f>F84-I84</f>
        <v>202</v>
      </c>
      <c r="H84" s="33">
        <f>G84*5</f>
        <v>1010</v>
      </c>
      <c r="I84" s="33">
        <f>J84/5</f>
        <v>26</v>
      </c>
      <c r="J84" s="33">
        <v>130</v>
      </c>
      <c r="K84" s="25"/>
      <c r="L84" s="25"/>
      <c r="M84" s="25"/>
    </row>
    <row r="85" spans="1:13" ht="15.75">
      <c r="A85" s="28">
        <v>2</v>
      </c>
      <c r="B85" s="28" t="s">
        <v>204</v>
      </c>
      <c r="C85" s="29">
        <v>212</v>
      </c>
      <c r="D85" s="29">
        <v>159</v>
      </c>
      <c r="E85" s="29">
        <v>20</v>
      </c>
      <c r="F85" s="33">
        <f>D85-E85</f>
        <v>139</v>
      </c>
      <c r="G85" s="33">
        <f>F85-I85</f>
        <v>119</v>
      </c>
      <c r="H85" s="33">
        <f>G85*5</f>
        <v>595</v>
      </c>
      <c r="I85" s="29">
        <f>J85/5</f>
        <v>20</v>
      </c>
      <c r="J85" s="29">
        <v>100</v>
      </c>
      <c r="K85" s="25"/>
      <c r="L85" s="25"/>
      <c r="M85" s="25"/>
    </row>
    <row r="86" spans="1:10" ht="15.75">
      <c r="A86" s="31">
        <v>3</v>
      </c>
      <c r="B86" s="31" t="s">
        <v>205</v>
      </c>
      <c r="C86" s="34">
        <v>195</v>
      </c>
      <c r="D86" s="34">
        <v>177</v>
      </c>
      <c r="E86" s="34">
        <v>21</v>
      </c>
      <c r="F86" s="33">
        <f>D86-E86</f>
        <v>156</v>
      </c>
      <c r="G86" s="33">
        <f>F86-I86</f>
        <v>142</v>
      </c>
      <c r="H86" s="33">
        <f>G86*5</f>
        <v>710</v>
      </c>
      <c r="I86" s="34">
        <f>J86/5</f>
        <v>14</v>
      </c>
      <c r="J86" s="34">
        <v>70</v>
      </c>
    </row>
    <row r="87" spans="1:10" ht="15.75">
      <c r="A87" s="27" t="s">
        <v>91</v>
      </c>
      <c r="B87" s="27" t="s">
        <v>206</v>
      </c>
      <c r="C87" s="21">
        <f>SUM(C88:C89)</f>
        <v>34</v>
      </c>
      <c r="D87" s="21">
        <f aca="true" t="shared" si="31" ref="D87:J87">SUM(D88:D89)</f>
        <v>34</v>
      </c>
      <c r="E87" s="21">
        <f t="shared" si="31"/>
        <v>10</v>
      </c>
      <c r="F87" s="21">
        <f t="shared" si="31"/>
        <v>24</v>
      </c>
      <c r="G87" s="21">
        <f t="shared" si="31"/>
        <v>14</v>
      </c>
      <c r="H87" s="21">
        <f t="shared" si="31"/>
        <v>70</v>
      </c>
      <c r="I87" s="21">
        <f t="shared" si="31"/>
        <v>10</v>
      </c>
      <c r="J87" s="21">
        <f t="shared" si="31"/>
        <v>50</v>
      </c>
    </row>
    <row r="88" spans="1:10" ht="15.75">
      <c r="A88" s="32">
        <v>1</v>
      </c>
      <c r="B88" s="32" t="s">
        <v>207</v>
      </c>
      <c r="C88" s="33">
        <v>21</v>
      </c>
      <c r="D88" s="33">
        <v>21</v>
      </c>
      <c r="E88" s="33">
        <v>6</v>
      </c>
      <c r="F88" s="33">
        <f>D88-E88</f>
        <v>15</v>
      </c>
      <c r="G88" s="33">
        <f>F88-I88</f>
        <v>9</v>
      </c>
      <c r="H88" s="33">
        <f>G88*5</f>
        <v>45</v>
      </c>
      <c r="I88" s="33">
        <f>J88/5</f>
        <v>6</v>
      </c>
      <c r="J88" s="33">
        <v>30</v>
      </c>
    </row>
    <row r="89" spans="1:10" ht="15.75">
      <c r="A89" s="31">
        <v>2</v>
      </c>
      <c r="B89" s="31" t="s">
        <v>208</v>
      </c>
      <c r="C89" s="34">
        <v>13</v>
      </c>
      <c r="D89" s="34">
        <v>13</v>
      </c>
      <c r="E89" s="34">
        <v>4</v>
      </c>
      <c r="F89" s="33">
        <f>D89-E89</f>
        <v>9</v>
      </c>
      <c r="G89" s="33">
        <f>F89-I89</f>
        <v>5</v>
      </c>
      <c r="H89" s="34">
        <f>G89*5</f>
        <v>25</v>
      </c>
      <c r="I89" s="34">
        <f>J89/5</f>
        <v>4</v>
      </c>
      <c r="J89" s="34">
        <v>20</v>
      </c>
    </row>
    <row r="90" spans="1:10" ht="15.75">
      <c r="A90" s="27" t="s">
        <v>103</v>
      </c>
      <c r="B90" s="27" t="s">
        <v>209</v>
      </c>
      <c r="C90" s="21">
        <f>SUM(C91)</f>
        <v>187</v>
      </c>
      <c r="D90" s="21">
        <f aca="true" t="shared" si="32" ref="D90:J90">SUM(D91)</f>
        <v>108</v>
      </c>
      <c r="E90" s="21">
        <f t="shared" si="32"/>
        <v>41</v>
      </c>
      <c r="F90" s="21">
        <f t="shared" si="32"/>
        <v>67</v>
      </c>
      <c r="G90" s="21">
        <f t="shared" si="32"/>
        <v>53</v>
      </c>
      <c r="H90" s="21">
        <f t="shared" si="32"/>
        <v>265</v>
      </c>
      <c r="I90" s="21">
        <f t="shared" si="32"/>
        <v>14</v>
      </c>
      <c r="J90" s="21">
        <f t="shared" si="32"/>
        <v>70</v>
      </c>
    </row>
    <row r="91" spans="1:10" ht="15.75">
      <c r="A91" s="17">
        <v>1</v>
      </c>
      <c r="B91" s="17" t="s">
        <v>210</v>
      </c>
      <c r="C91" s="18">
        <v>187</v>
      </c>
      <c r="D91" s="18">
        <v>108</v>
      </c>
      <c r="E91" s="18">
        <v>41</v>
      </c>
      <c r="F91" s="18">
        <v>67</v>
      </c>
      <c r="G91" s="18">
        <f>F91-I91</f>
        <v>53</v>
      </c>
      <c r="H91" s="18">
        <f>G91*5</f>
        <v>265</v>
      </c>
      <c r="I91" s="18">
        <f>J91/5</f>
        <v>14</v>
      </c>
      <c r="J91" s="18">
        <v>70</v>
      </c>
    </row>
    <row r="92" spans="1:10" ht="15.75">
      <c r="A92" s="27" t="s">
        <v>114</v>
      </c>
      <c r="B92" s="27" t="s">
        <v>211</v>
      </c>
      <c r="C92" s="21">
        <f>SUM(C93)</f>
        <v>50</v>
      </c>
      <c r="D92" s="21">
        <f aca="true" t="shared" si="33" ref="D92:J92">SUM(D93)</f>
        <v>50</v>
      </c>
      <c r="E92" s="21">
        <f t="shared" si="33"/>
        <v>4</v>
      </c>
      <c r="F92" s="21">
        <f t="shared" si="33"/>
        <v>46</v>
      </c>
      <c r="G92" s="21">
        <f t="shared" si="33"/>
        <v>36</v>
      </c>
      <c r="H92" s="21">
        <f t="shared" si="33"/>
        <v>180</v>
      </c>
      <c r="I92" s="21">
        <f t="shared" si="33"/>
        <v>10</v>
      </c>
      <c r="J92" s="21">
        <f t="shared" si="33"/>
        <v>50</v>
      </c>
    </row>
    <row r="93" spans="1:10" ht="15.75">
      <c r="A93" s="17">
        <v>1</v>
      </c>
      <c r="B93" s="17" t="s">
        <v>212</v>
      </c>
      <c r="C93" s="18">
        <v>50</v>
      </c>
      <c r="D93" s="18">
        <v>50</v>
      </c>
      <c r="E93" s="18">
        <v>4</v>
      </c>
      <c r="F93" s="18">
        <v>46</v>
      </c>
      <c r="G93" s="18">
        <f>F93-I93</f>
        <v>36</v>
      </c>
      <c r="H93" s="18">
        <f>G93*5</f>
        <v>180</v>
      </c>
      <c r="I93" s="18">
        <f>J93/5</f>
        <v>10</v>
      </c>
      <c r="J93" s="18">
        <v>50</v>
      </c>
    </row>
    <row r="94" spans="1:10" ht="15.75">
      <c r="A94" s="27" t="s">
        <v>118</v>
      </c>
      <c r="B94" s="27" t="s">
        <v>213</v>
      </c>
      <c r="C94" s="21">
        <f>SUM(C95)</f>
        <v>25</v>
      </c>
      <c r="D94" s="21">
        <f aca="true" t="shared" si="34" ref="D94:J94">SUM(D95)</f>
        <v>23</v>
      </c>
      <c r="E94" s="21">
        <f t="shared" si="34"/>
        <v>8</v>
      </c>
      <c r="F94" s="21">
        <f t="shared" si="34"/>
        <v>15</v>
      </c>
      <c r="G94" s="21">
        <f t="shared" si="34"/>
        <v>11</v>
      </c>
      <c r="H94" s="21">
        <f t="shared" si="34"/>
        <v>55</v>
      </c>
      <c r="I94" s="21">
        <f t="shared" si="34"/>
        <v>4</v>
      </c>
      <c r="J94" s="21">
        <f t="shared" si="34"/>
        <v>20</v>
      </c>
    </row>
    <row r="95" spans="1:10" ht="15.75">
      <c r="A95" s="20">
        <v>1</v>
      </c>
      <c r="B95" s="20" t="s">
        <v>214</v>
      </c>
      <c r="C95" s="53">
        <v>25</v>
      </c>
      <c r="D95" s="53">
        <v>23</v>
      </c>
      <c r="E95" s="53">
        <v>8</v>
      </c>
      <c r="F95" s="53">
        <f>D95-E95</f>
        <v>15</v>
      </c>
      <c r="G95" s="53">
        <f>F95-I95</f>
        <v>11</v>
      </c>
      <c r="H95" s="53">
        <f>G95*5</f>
        <v>55</v>
      </c>
      <c r="I95" s="53">
        <f>J95/5</f>
        <v>4</v>
      </c>
      <c r="J95" s="53">
        <v>20</v>
      </c>
    </row>
    <row r="97" spans="1:7" ht="18.75">
      <c r="A97" s="92" t="s">
        <v>233</v>
      </c>
      <c r="B97" s="92"/>
      <c r="C97" s="92"/>
      <c r="D97" s="92"/>
      <c r="E97" s="92"/>
      <c r="F97" s="92"/>
      <c r="G97" s="56"/>
    </row>
    <row r="98" spans="1:5" ht="18.75">
      <c r="A98" s="88" t="s">
        <v>232</v>
      </c>
      <c r="B98" s="88"/>
      <c r="C98" s="88"/>
      <c r="D98" s="88"/>
      <c r="E98" s="88"/>
    </row>
    <row r="99" spans="6:10" ht="18.75">
      <c r="F99" s="87" t="s">
        <v>227</v>
      </c>
      <c r="G99" s="87"/>
      <c r="H99" s="87"/>
      <c r="I99" s="87"/>
      <c r="J99" s="87"/>
    </row>
  </sheetData>
  <mergeCells count="17">
    <mergeCell ref="F99:J99"/>
    <mergeCell ref="A98:E98"/>
    <mergeCell ref="A11:B11"/>
    <mergeCell ref="G6:J6"/>
    <mergeCell ref="A97:F97"/>
    <mergeCell ref="C7:C9"/>
    <mergeCell ref="E7:E9"/>
    <mergeCell ref="G1:J2"/>
    <mergeCell ref="D7:D9"/>
    <mergeCell ref="F7:F9"/>
    <mergeCell ref="A3:J4"/>
    <mergeCell ref="G7:J7"/>
    <mergeCell ref="G8:H8"/>
    <mergeCell ref="I8:J8"/>
    <mergeCell ref="A7:A9"/>
    <mergeCell ref="B7:B9"/>
    <mergeCell ref="A5:J5"/>
  </mergeCells>
  <printOptions/>
  <pageMargins left="0.75" right="0.17" top="0.6" bottom="0.59" header="0.38" footer="0.2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 QUANG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hai linh</cp:lastModifiedBy>
  <cp:lastPrinted>2009-05-26T08:42:05Z</cp:lastPrinted>
  <dcterms:created xsi:type="dcterms:W3CDTF">2007-11-19T02:35:06Z</dcterms:created>
  <dcterms:modified xsi:type="dcterms:W3CDTF">2009-06-01T03:04:49Z</dcterms:modified>
  <cp:category/>
  <cp:version/>
  <cp:contentType/>
  <cp:contentStatus/>
</cp:coreProperties>
</file>