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156" windowHeight="8052" tabRatio="546" firstSheet="3" activeTab="7"/>
  </bookViews>
  <sheets>
    <sheet name="Mau 15" sheetId="1" r:id="rId1"/>
    <sheet name="Mau 16" sheetId="2" r:id="rId2"/>
    <sheet name="Mau 10" sheetId="3" r:id="rId3"/>
    <sheet name="Mau 11" sheetId="4" r:id="rId4"/>
    <sheet name="Mau 12" sheetId="5" r:id="rId5"/>
    <sheet name="Mau 13" sheetId="6" r:id="rId6"/>
    <sheet name="Mau 14" sheetId="7" r:id="rId7"/>
    <sheet name="Mau 18" sheetId="8" r:id="rId8"/>
    <sheet name="mau 19" sheetId="9" r:id="rId9"/>
    <sheet name="Mau 20" sheetId="10" r:id="rId10"/>
    <sheet name="Mau 17" sheetId="11" r:id="rId11"/>
    <sheet name="00000000" sheetId="12" state="very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Fill" hidden="1">#REF!</definedName>
    <definedName name="A">#REF!</definedName>
    <definedName name="BAÍNG_TÊNH_KHÄÚI_LÆÅÜNG_VÁÛN_CHUYÃÙN">'[1]TONGHOP0,4'!#REF!</definedName>
    <definedName name="BAÍNG_TÊNH_KHÄÚI_LÆÅÜNG_VC">'[1]TONGHOP0,4'!#REF!</definedName>
    <definedName name="BAÍNG_TÊNH_KHÄÚI_LÆÅÜNG_VC_0_4KV">'[1]TONGHOP0,4'!#REF!</definedName>
    <definedName name="CDCDZ22">#REF!</definedName>
    <definedName name="CDEDZ04">#REF!</definedName>
    <definedName name="CDEDZ22">#REF!</definedName>
    <definedName name="Cong_tac_rai_cang_day_lay_do_vong">'[3]DmD'!#REF!</definedName>
    <definedName name="Cong_tac_van_chuyen_thu_cong">'[3]DmD'!#REF!</definedName>
    <definedName name="COT10DZ22">#REF!</definedName>
    <definedName name="COT12DZ22">#REF!</definedName>
    <definedName name="COT14DZ22">#REF!</definedName>
    <definedName name="COT20DZ22">#REF!</definedName>
    <definedName name="COTPYLONEDZ04">#REF!</definedName>
    <definedName name="COTTHEP10DZ22">#REF!</definedName>
    <definedName name="COTTHEP12DZ22">#REF!</definedName>
    <definedName name="COTTHEP9DZ22">#REF!</definedName>
    <definedName name="COTVUONGDZ04">#REF!</definedName>
    <definedName name="cpktba">'[1]TONGHOP0,4'!#REF!</definedName>
    <definedName name="Cus1">#REF!</definedName>
    <definedName name="DÆÛ_THÁÖU_CHI_TIÃÚT_ÂÆÅÌNG_DÁY_0_4_KV">'[1]TONGHOP0,4'!#REF!</definedName>
    <definedName name="Dao_dat">'[2]DM 67'!$A$21:$F$24</definedName>
    <definedName name="Dao_dat_td">'[2]DM 67'!$A$33:$F$36</definedName>
    <definedName name="Dap_dat">'[2]DM 67'!$A$29:$F$32</definedName>
    <definedName name="DC_TD">'[2]DM 67'!$A$56:$F$59</definedName>
    <definedName name="dg_66">'[6]Dgia-66'!$A$7:$F$261</definedName>
    <definedName name="DNDZ22">#REF!</definedName>
    <definedName name="GDDCLTDZ22">#REF!</definedName>
    <definedName name="Lap_dat">'[2]DM 67'!$A$25:$F$28</definedName>
    <definedName name="Lap_dat_td">'[2]DM 67'!$A$37:$F$40</definedName>
    <definedName name="Lap_xa_neo">'[2]DM 67'!$A$74:$F$80</definedName>
    <definedName name="MN12DZ22">#REF!</definedName>
    <definedName name="MN15DZ22">#REF!</definedName>
    <definedName name="MN18DZ22">#REF!</definedName>
    <definedName name="MONGMSDZ04">#REF!</definedName>
    <definedName name="MS5DZ22">#REF!</definedName>
    <definedName name="MS6DZ22">#REF!</definedName>
    <definedName name="MS7DZ22">#REF!</definedName>
    <definedName name="MT2DZ22">#REF!</definedName>
    <definedName name="MT3DZ22">#REF!</definedName>
    <definedName name="_xlnm.Print_Titles" localSheetId="4">'Mau 12'!$7:$7</definedName>
    <definedName name="_xlnm.Print_Titles" localSheetId="0">'Mau 15'!$6:$9</definedName>
    <definedName name="_xlnm.Print_Titles" localSheetId="1">'Mau 16'!$7:$9</definedName>
    <definedName name="_xlnm.Print_Titles" localSheetId="9">'Mau 20'!$8:$10</definedName>
    <definedName name="TÄØNG_HÅÜP__DÆÛ_THÁÖU_VÁÛT_LIÃÛU___NHÁN_CÄNG___MAÏY_THI_CÄNG">'[1]TONGHOP0,4'!#REF!</definedName>
    <definedName name="TÄØNG_HÅÜP_KINH_PHÊ_DÆÛ_THÁÖU_TBA2_50KVA__2_11_2_0_4KV">#REF!</definedName>
    <definedName name="TÄØNG_HÅÜP_KINH_PHÊ_DÆÛ_THÁU_ÂZ_0_4_KV">'[1]TONGHOP0,4'!#REF!</definedName>
    <definedName name="TÄØNG_HÅÜP_KINH_PHÊ_TBA_3_50KVA__22_11_2_0_4KV">#REF!</definedName>
    <definedName name="TaxTV">10%</definedName>
    <definedName name="TaxXL">5%</definedName>
    <definedName name="TDDZ04">#REF!</definedName>
    <definedName name="TDDZ22">#REF!</definedName>
    <definedName name="Vtb">'[2]DLNS'!$I$4:$K$13</definedName>
    <definedName name="Vxl">'[2]DLNS'!$B$4:$G$12</definedName>
    <definedName name="Vxl_Vtb">'[2]DLNS'!$B$17:$D$25</definedName>
    <definedName name="XADZ04">#REF!</definedName>
    <definedName name="XCCDZ22">#REF!</definedName>
    <definedName name="XDAUTRAMDZ22">#REF!</definedName>
    <definedName name="XDDZ22">#REF!</definedName>
    <definedName name="XDGHDZ22">#REF!</definedName>
    <definedName name="XDHDZ22">#REF!</definedName>
    <definedName name="XDTDZ22">#REF!</definedName>
    <definedName name="XFTDZ22">#REF!</definedName>
    <definedName name="XNDZ22">#REF!</definedName>
    <definedName name="XNHDZ22">#REF!</definedName>
    <definedName name="XNTDZ22">#REF!</definedName>
    <definedName name="XPSDZ22">#REF!</definedName>
  </definedNames>
  <calcPr fullCalcOnLoad="1"/>
</workbook>
</file>

<file path=xl/sharedStrings.xml><?xml version="1.0" encoding="utf-8"?>
<sst xmlns="http://schemas.openxmlformats.org/spreadsheetml/2006/main" count="1145" uniqueCount="923">
  <si>
    <t>Các Huyện</t>
  </si>
  <si>
    <t>Hệ thống giám sát an ninh công cộng tại thành phố Tam Kỳ</t>
  </si>
  <si>
    <t>Công an Tỉnh</t>
  </si>
  <si>
    <t>Nhà ở học viên Trường Quân sự địa phương tỉnh Quảng Nam</t>
  </si>
  <si>
    <t>BCH Quân sự Tỉnh</t>
  </si>
  <si>
    <t>Cải tạo Nhà văn hóa truyền thống LLVT tỉnh</t>
  </si>
  <si>
    <t>Trụ sở làm việc công an thị trấn Ái Nghĩa</t>
  </si>
  <si>
    <t>III./</t>
  </si>
  <si>
    <t xml:space="preserve">TRẢ NỢ KIÊN CỐ HOÁ KÊNH MƯƠNG </t>
  </si>
  <si>
    <t>IV./</t>
  </si>
  <si>
    <t xml:space="preserve">DỰ PHÒNG </t>
  </si>
  <si>
    <t>V./</t>
  </si>
  <si>
    <t xml:space="preserve"> ĐỐI ỨNG ODA</t>
  </si>
  <si>
    <t>b)</t>
  </si>
  <si>
    <t>NGUỒN NƯỚC NGOÀI</t>
  </si>
  <si>
    <t>(Chưa có danh mục chi tiết)</t>
  </si>
  <si>
    <t>B./</t>
  </si>
  <si>
    <t>HỖ TRỢ CÁC DOANH NGHIỆP CUNG CẤP HÀNG HÓA, DỊCH VỤ CÔNG ÍCH</t>
  </si>
  <si>
    <t>C./</t>
  </si>
  <si>
    <t>NGUỒN TRUNG ƯƠNG BỔ SUNG CÓ MỤC TIÊU  (chưa có danh mục chi tiết)</t>
  </si>
  <si>
    <t>D./</t>
  </si>
  <si>
    <t xml:space="preserve">NGUỒN XỔ SỐ KIẾN THIẾT </t>
  </si>
  <si>
    <t>Trụ sở làm việc Sở Giáo dục và Đào tạo tỉnh Quảng Nam</t>
  </si>
  <si>
    <t>Trường Cao đẳng Y tế Quảng Nam</t>
  </si>
  <si>
    <t>Trường Cao đẳng Y tế</t>
  </si>
  <si>
    <t>Trường THPT Nguyễn Thái Bình</t>
  </si>
  <si>
    <t xml:space="preserve">Sở Giáo dục và Đào tạo </t>
  </si>
  <si>
    <t>Nhà công vụ giáo viên Trường THPT Lê Hồng Phong</t>
  </si>
  <si>
    <t>Nhà công vụ giáo viên Trường THPT Quế Sơn</t>
  </si>
  <si>
    <t>Nhà công vụ Trường THPT Hiệp Đức</t>
  </si>
  <si>
    <t>7000439</t>
  </si>
  <si>
    <t>Nhà công vụ Trường THPT Lý Tự Trọng</t>
  </si>
  <si>
    <t>7223783</t>
  </si>
  <si>
    <t>Nhà công vụ Trường THPT Nam Giang</t>
  </si>
  <si>
    <t>7000513</t>
  </si>
  <si>
    <t xml:space="preserve">Trường THPT Đỗ Đăng Tuyển </t>
  </si>
  <si>
    <t>7242685</t>
  </si>
  <si>
    <t>Nhà công vụ Trường THPT Quang Trung</t>
  </si>
  <si>
    <t>7283322</t>
  </si>
  <si>
    <t>Nhà công vụ Trường THPT Nam Trà My</t>
  </si>
  <si>
    <t>7000507</t>
  </si>
  <si>
    <t>Phân bổ sau</t>
  </si>
  <si>
    <t>Trường THPT Lý Tự Trọng</t>
  </si>
  <si>
    <t>Trường THPT Hoàng Diệu</t>
  </si>
  <si>
    <t xml:space="preserve">Cải tạo sửa chữa Nhà luyện tập Thể dục - Thể thao </t>
  </si>
  <si>
    <t>E./</t>
  </si>
  <si>
    <t xml:space="preserve">NGUỒN THU QUYỀN SỬ DỤNG ĐẤT </t>
  </si>
  <si>
    <t xml:space="preserve">(chưa có danh mục cụ thể) </t>
  </si>
  <si>
    <t>F./</t>
  </si>
  <si>
    <t xml:space="preserve">NGUỒN VỐN KHÁC </t>
  </si>
  <si>
    <t>F.1./</t>
  </si>
  <si>
    <t>NGUỒN VƯỢT THU 2011 CHUYỂN SANG</t>
  </si>
  <si>
    <t>Đường A Zich - Lăng - Axan</t>
  </si>
  <si>
    <t>BCH Bộ đội biên phòng tỉnh</t>
  </si>
  <si>
    <t>Sửa chữa kè Cẩm Kim - Duy Vinh</t>
  </si>
  <si>
    <t>Sở Nông nghiệp và Phát triển nông thôn</t>
  </si>
  <si>
    <t>016</t>
  </si>
  <si>
    <t xml:space="preserve">Sửa chửa kè An Phước </t>
  </si>
  <si>
    <t>Đường nối các xã biên giới đến đồn Biên Phòng (tuyến Tr'Hy - A Xan - Ch'om; lý trình: Km10 - Km20; hạng mục: Cống thoát nước)</t>
  </si>
  <si>
    <t xml:space="preserve">Bộ chỉ huy Bộ đội Biên phòng tỉnh </t>
  </si>
  <si>
    <t>Nâng cấp, mở rộng nhà máy nước thị trấn Ái Nghĩa, huyện Đại Lộc</t>
  </si>
  <si>
    <t>Trụ sở làm việc công an thị trấn Vĩnh Điện, huyện Điện Bàn</t>
  </si>
  <si>
    <t>Doanh trại cơ quan quân sự huyện Phú Ninh; hạng mục: Hệ thống cấp điện, tường rào cổng ngõ</t>
  </si>
  <si>
    <t xml:space="preserve">BCH Quân sự tỉnh </t>
  </si>
  <si>
    <t>Nhà tạm giữ hành chính và các hạng mục phụ trợ công an các huyện Núi Thành, Nam Giang</t>
  </si>
  <si>
    <t>F.2./</t>
  </si>
  <si>
    <t>NGUỒN TĂNG THU NGÂN SÁCH NĂM 2012</t>
  </si>
  <si>
    <t>Bổ sung vốn đối ứng các dự án ODA (Chưa có danh mục chưa tiết)</t>
  </si>
  <si>
    <t>Khối tỉnh</t>
  </si>
  <si>
    <t>Hỗ trợ cho các huyện nghèo không thuộc diện được hưởng Nghị quyết 30a (chưa phân bổ)</t>
  </si>
  <si>
    <t>Tượng đài Mẹ VNAH</t>
  </si>
  <si>
    <t>Bảo tàng Tỉnh</t>
  </si>
  <si>
    <t xml:space="preserve">Đối ứng nhà ở cho các hộ nghèo </t>
  </si>
  <si>
    <t>Các huyện</t>
  </si>
  <si>
    <t>Trả nợ chương trình kiên cố hóa trường, lớp học</t>
  </si>
  <si>
    <t>Nâng cấp, các nghĩa trang liệt sĩ</t>
  </si>
  <si>
    <t xml:space="preserve">Hỗ trợ thủy lợi nhỏ miền núi </t>
  </si>
  <si>
    <t>Hỗ trợ chương trình nông thôn mới</t>
  </si>
  <si>
    <t>F.3./</t>
  </si>
  <si>
    <t>NGUỒN KHÁC (BỘ TÀI CHÍNH HỖ TRỢ)</t>
  </si>
  <si>
    <t xml:space="preserve">Cải tạo, mở rộng nhà làm việc sở Tài chính </t>
  </si>
  <si>
    <t xml:space="preserve"> Sở Tài chính </t>
  </si>
  <si>
    <t>Sở Công Thương</t>
  </si>
  <si>
    <t>Ban Tuyên giáo Tỉnh ủy</t>
  </si>
  <si>
    <t>BQL đầu tư và xây dựng
 thủy lợi 6</t>
  </si>
  <si>
    <t>Chi nhánh NH chính sách xã hội tỉnh</t>
  </si>
  <si>
    <t>Trung tâm phát hành phim và chiếu bóng</t>
  </si>
  <si>
    <t>Quỹ Phát triển đất</t>
  </si>
  <si>
    <t>Ủy ban ĐKCG</t>
  </si>
  <si>
    <t xml:space="preserve">Công trình chuyển tiếp  </t>
  </si>
  <si>
    <t>Đường nối ĐT 608 với QL 1A</t>
  </si>
  <si>
    <t>Cầu Tứ Câu</t>
  </si>
  <si>
    <t>Đường Bình Quí - Tiên Sơn</t>
  </si>
  <si>
    <t xml:space="preserve">BCHQS tỉnh </t>
  </si>
  <si>
    <t>Công ty TNHH MTV môi trường đô thị Quảng Nam</t>
  </si>
  <si>
    <t>Lò đốt chất thải y tế (200m3/giờ)</t>
  </si>
  <si>
    <t>Trung tâm Đăng kiểm thủy bộ tỉnh Quảng Nam</t>
  </si>
  <si>
    <t>TT Đăng kiểm thủy bộ tỉnh Quảng Nam</t>
  </si>
  <si>
    <t xml:space="preserve">b </t>
  </si>
  <si>
    <t xml:space="preserve">Mở rộng Trụ sở Sở Lao động -Thương binh và Xã hội </t>
  </si>
  <si>
    <t xml:space="preserve">Trụ  làm việc Sở Tài nguyên và Môi trường </t>
  </si>
  <si>
    <t xml:space="preserve">Sở Tài nguyên và Môi trường </t>
  </si>
  <si>
    <t>Hội nhà báo tỉnh</t>
  </si>
  <si>
    <t>Mở rộng Trụ sở Sở Văn hóa, Thể thao và Du lịch</t>
  </si>
  <si>
    <t>Sở VHTT&amp;DL</t>
  </si>
  <si>
    <t>GIÁO DỤC VÀ ĐÀO TẠO</t>
  </si>
  <si>
    <t>Trường THPT Cao Bá Quát</t>
  </si>
  <si>
    <t>Trường THPT Nam Giang</t>
  </si>
  <si>
    <t>Y TẾ - XÃ HỘI</t>
  </si>
  <si>
    <t>Trung tâm điều dưỡng người tâm thần</t>
  </si>
  <si>
    <t>Trường Trung cấp nghề Quảng Nam</t>
  </si>
  <si>
    <t>Sở VHTTDL</t>
  </si>
  <si>
    <t>Máy phát hình tiếp sóng chương trình VTV3 - Đài THVN</t>
  </si>
  <si>
    <t>Đài PTTH tỉnh</t>
  </si>
  <si>
    <t xml:space="preserve">Công trình chuyển tiếp </t>
  </si>
  <si>
    <t>Ký túc xá Trường năng khiếu nghiệp vụ TDTT</t>
  </si>
  <si>
    <t>Tin học hóa hoạt động tại Thư viện tỉnh Quảng Nam</t>
  </si>
  <si>
    <t>Trụ sở công an phường Sơn Phong</t>
  </si>
  <si>
    <t>Sở Giáo dục và Đào tạo</t>
  </si>
  <si>
    <t>NGÀNH GIÁO DỤC VÀ ĐÀO TẠO</t>
  </si>
  <si>
    <t>NGÀNH THỂ DỤC THỂ THAO</t>
  </si>
  <si>
    <t>Sở Văn hoá Thể thao &amp; Du lịch</t>
  </si>
  <si>
    <t>Chi cục Bảo vệ thực vật</t>
  </si>
  <si>
    <t>Chi cục Thú y</t>
  </si>
  <si>
    <t>Chi cục quản lý thị trường</t>
  </si>
  <si>
    <t>Sở Truyền thông&amp;Thông tin</t>
  </si>
  <si>
    <t>Vp UBND tỉnh</t>
  </si>
  <si>
    <t>Trường Trung cấp  nghề</t>
  </si>
  <si>
    <t>Ban Tổ chức Tỉnh ủy</t>
  </si>
  <si>
    <t>Cty TNHH 1 thành viên KTCT thuỷ lợi Quảng Nam</t>
  </si>
  <si>
    <t>BQL DA năng lượng nông thôn giai đoạn II</t>
  </si>
  <si>
    <t>BQL KKTCK Nam Giang</t>
  </si>
  <si>
    <t>BQL PT đô thị mới Điện Nam -Điện Ngọc</t>
  </si>
  <si>
    <t>Công ty TNHH 1 thành viên Môi trường ĐT QNam</t>
  </si>
  <si>
    <t>Cty CP Cấp thoát nước Quảng Nam</t>
  </si>
  <si>
    <t>Trung tâm đăng kiểm thủy bộ Quảng Nam</t>
  </si>
  <si>
    <t>Sở NN-PTNT</t>
  </si>
  <si>
    <t>Sở Giáo dục - Đào tạo</t>
  </si>
  <si>
    <t>Sở Khoa học C.nghệ</t>
  </si>
  <si>
    <t>Đài Phát thanh TH</t>
  </si>
  <si>
    <t>Sở Y tế</t>
  </si>
  <si>
    <t>Uỷ ban DSGĐ và TE</t>
  </si>
  <si>
    <t>TT Bảo tồn DSDT</t>
  </si>
  <si>
    <t>Trường Chính trị</t>
  </si>
  <si>
    <t>UBMTTQ tỉnh</t>
  </si>
  <si>
    <t>Tỉnh đoàn</t>
  </si>
  <si>
    <t>Hội Cựu chiến binh</t>
  </si>
  <si>
    <t>Hội Liên hiệp phụ nữ</t>
  </si>
  <si>
    <t>Hội Nông dân</t>
  </si>
  <si>
    <t>Văn phòng tỉnh uỷ</t>
  </si>
  <si>
    <t>Đảng uỷ Dân chính Đảng</t>
  </si>
  <si>
    <t>Công an tỉnh</t>
  </si>
  <si>
    <t>BCH Quân sự tỉnh</t>
  </si>
  <si>
    <t>BCH Biên phòng tỉnh</t>
  </si>
  <si>
    <t>Tổng Cty XDCT GT 5</t>
  </si>
  <si>
    <t>Tổng đội TNXP</t>
  </si>
  <si>
    <t>Báo Quảng Nam</t>
  </si>
  <si>
    <t>Ban Vì sự tiến bộ PNữ</t>
  </si>
  <si>
    <t>BQL Chương trình 661</t>
  </si>
  <si>
    <t>BQL Dự án KFW6</t>
  </si>
  <si>
    <t>BQL Dự án vốn JBIC</t>
  </si>
  <si>
    <t>BQL DA tăng cường NL chính quyền ĐP</t>
  </si>
  <si>
    <t>BQL Dự án  WB 3</t>
  </si>
  <si>
    <t>Cty PT Đô thị KCN QNĐN</t>
  </si>
  <si>
    <t>Hỗ trợ các tổ chức khác</t>
  </si>
  <si>
    <t>LH các Hội hữu nghị</t>
  </si>
  <si>
    <t>LH các Hội KHKT</t>
  </si>
  <si>
    <t>Hội VH nghệ thuật</t>
  </si>
  <si>
    <t>Hội Làm vườn</t>
  </si>
  <si>
    <t>Hội Nhà báo</t>
  </si>
  <si>
    <t>Liên minh các HTX</t>
  </si>
  <si>
    <t>Hội chữ thập đỏ</t>
  </si>
  <si>
    <t>Hội Đông y</t>
  </si>
  <si>
    <t>Hội Từ thiện</t>
  </si>
  <si>
    <t>Hội Người mù</t>
  </si>
  <si>
    <t>Hội Khuyến học</t>
  </si>
  <si>
    <t>Hội nghề cá</t>
  </si>
  <si>
    <t>Hội bảo trợ BN nghèo</t>
  </si>
  <si>
    <t>TT Nghệ thuật tình thương</t>
  </si>
  <si>
    <t>Hội bảo trợ nạn nhân chất độc da cam</t>
  </si>
  <si>
    <t>Đoàn Luật sư</t>
  </si>
  <si>
    <t>Chương trình phòng chống ma tuý</t>
  </si>
  <si>
    <t>Ban Thi đua khen thưởng</t>
  </si>
  <si>
    <t>Văn phòng UBND tỉnh</t>
  </si>
  <si>
    <t>Hội Cựu Thanh niên xung phong</t>
  </si>
  <si>
    <t>Dự toán</t>
  </si>
  <si>
    <t>Dự phòng</t>
  </si>
  <si>
    <t>STT</t>
  </si>
  <si>
    <t>Mẫu số 16/CKTC-NSĐP</t>
  </si>
  <si>
    <t xml:space="preserve">A/ </t>
  </si>
  <si>
    <t>NGUỒN XDCB TẬP TRUNG</t>
  </si>
  <si>
    <t>QUY HOẠCH &amp; CHUẨN BỊ ĐẦU TƯ</t>
  </si>
  <si>
    <t>Công trình chuyển tiếp</t>
  </si>
  <si>
    <t>Công trình mới</t>
  </si>
  <si>
    <t>Sở Công thương</t>
  </si>
  <si>
    <t>Sở Kế hoạch và Đầu tư</t>
  </si>
  <si>
    <t>BCHQS tỉnh</t>
  </si>
  <si>
    <t>Thanh toán khối lượng</t>
  </si>
  <si>
    <t xml:space="preserve">Khu xử lý rác Tam Xuân 2 </t>
  </si>
  <si>
    <t>VI</t>
  </si>
  <si>
    <t xml:space="preserve">Công trình mới </t>
  </si>
  <si>
    <t>Trường Trung cấp nghề</t>
  </si>
  <si>
    <t>Trung tâm GDLĐXH</t>
  </si>
  <si>
    <t>NGÀNH VHTT - PTTH - TDTT</t>
  </si>
  <si>
    <t>Doanh trại tiểu đoàn bộ binh 72</t>
  </si>
  <si>
    <t xml:space="preserve"> </t>
  </si>
  <si>
    <t>Trường Đại học Quảng Nam</t>
  </si>
  <si>
    <t>NGÀNH GIAO THÔNG</t>
  </si>
  <si>
    <t>NGÀNH Y TẾ - XÃ HỘI</t>
  </si>
  <si>
    <t>NGÀNH AN NINH - QUỐC PHÒNG</t>
  </si>
  <si>
    <t>QUẢN LÝ NHÀ NƯỚC</t>
  </si>
  <si>
    <t>Phường Cẩm Châu</t>
  </si>
  <si>
    <t>Xã Đại An</t>
  </si>
  <si>
    <t>Lệ phí trước bạ nhà đất, tài sản khác</t>
  </si>
  <si>
    <t>Chương trình việc làm</t>
  </si>
  <si>
    <t xml:space="preserve">Chương trình xoá đói, giảm nghèo </t>
  </si>
  <si>
    <t>Chương trình vệ sinh an toàn thực phẩm</t>
  </si>
  <si>
    <t>Thuế SD đất NN, thuế nhà đất, thuế CQSD đất</t>
  </si>
  <si>
    <t>Lệ phí trước bạ nhà, đất và tài sản khác</t>
  </si>
  <si>
    <t>Tổng thu NSNN trên địa bàn huyện, thành phố theo phân cấp</t>
  </si>
  <si>
    <t>Tổng chi cân đối ngân sách huyện, thành phố</t>
  </si>
  <si>
    <t>Thu vay đầu tư CSHT</t>
  </si>
  <si>
    <r>
      <t xml:space="preserve">Ngân sách huyện, thành phố </t>
    </r>
    <r>
      <rPr>
        <i/>
        <sz val="14"/>
        <rFont val="Times New Roman"/>
        <family val="1"/>
      </rPr>
      <t>(Bao gồm ngân sách xã, phường thuộc huyện, thành phố)</t>
    </r>
  </si>
  <si>
    <t>Nguồn thu của ngân sách huyện, thành phố</t>
  </si>
  <si>
    <t>Chi ngân sách huyện, thành phố</t>
  </si>
  <si>
    <t>Thu ngân sách huyện, thành phố hưởng theo phân cấp</t>
  </si>
  <si>
    <t>Thu từ hoạt động sản xuất kinh doanh trong nước</t>
  </si>
  <si>
    <t>Thu từ DNNN Trung ương</t>
  </si>
  <si>
    <t xml:space="preserve"> - Thuế giá trị gia tăng</t>
  </si>
  <si>
    <t xml:space="preserve"> - Thuế thu nhập doanh nghiệp</t>
  </si>
  <si>
    <t xml:space="preserve"> - Thuế Tài nguyên</t>
  </si>
  <si>
    <t xml:space="preserve"> - Thuế môn bài</t>
  </si>
  <si>
    <t>Thu từ DNNN địa phương</t>
  </si>
  <si>
    <t xml:space="preserve"> - Thuế tiêu thu đặc hàng sản xuất trong nước</t>
  </si>
  <si>
    <t xml:space="preserve"> - Các khoản thu khác</t>
  </si>
  <si>
    <t>Thu từ DN có vốn đầu tư nước ngoài</t>
  </si>
  <si>
    <t>Lệ phí trước bạ</t>
  </si>
  <si>
    <t>Thuế thu nhập cá nhân</t>
  </si>
  <si>
    <t>Thu Xổ số kiến thiết</t>
  </si>
  <si>
    <t>Thu phí giao thông qua xăng dầu</t>
  </si>
  <si>
    <t>Thu phí, lệ phí</t>
  </si>
  <si>
    <t>Các khoản thu về nhà, đất</t>
  </si>
  <si>
    <t>Tiền sử dụng đất</t>
  </si>
  <si>
    <t>Chi sự nghiệp khoa học công nghệ</t>
  </si>
  <si>
    <t>DỰ TOÁN CHI CHƯƠNG TRÌNH MỤC TIÊU QUỐC GIA</t>
  </si>
  <si>
    <t>Huyện Phú Ninh</t>
  </si>
  <si>
    <t>Phí bảo vệ môi trường đối với khai thác khoáng sản</t>
  </si>
  <si>
    <t>XVII</t>
  </si>
  <si>
    <t xml:space="preserve">Xã Tam Đại   </t>
  </si>
  <si>
    <t>Phường Hoà Thuận</t>
  </si>
  <si>
    <t>Thu tiền cho thuê mặt đất, mặt nước</t>
  </si>
  <si>
    <t>Thu tiền bán nhà ở thuộc sở hữu nhà nước</t>
  </si>
  <si>
    <t>Nông Sơn</t>
  </si>
  <si>
    <t>Phường Cẩm An</t>
  </si>
  <si>
    <t>Phường Cẩm Nam</t>
  </si>
  <si>
    <t>Thị Trấn Ái Nghĩa</t>
  </si>
  <si>
    <t>Xã Bình Định Nam</t>
  </si>
  <si>
    <t>Xã Bình Định Bắc</t>
  </si>
  <si>
    <t>XVIII</t>
  </si>
  <si>
    <t>Huyện Nông Sơn</t>
  </si>
  <si>
    <t>Xã Sơn Viên</t>
  </si>
  <si>
    <t>Xã Hương An</t>
  </si>
  <si>
    <t>Xã Phước Ninh</t>
  </si>
  <si>
    <t>Xã Trà Sơn</t>
  </si>
  <si>
    <t>Xã Phước Hòa</t>
  </si>
  <si>
    <t>Thành phố Hội An</t>
  </si>
  <si>
    <r>
      <t>Ghi chú</t>
    </r>
    <r>
      <rPr>
        <sz val="12"/>
        <rFont val="Times New Roman"/>
        <family val="1"/>
      </rPr>
      <t xml:space="preserve"> : Tổng thu NSNN trên địa bàn huyện, thành phố theo phân cấp không bao gồm thu tín phiếu, trái phiếu của Ngân sách Trung ương; thu kết dư; thu chuyển nguồn kinh phí năm trước và thu bổ sung từ ngân sách cấp trên.</t>
    </r>
  </si>
  <si>
    <t>Thu khác ngân sách</t>
  </si>
  <si>
    <t>Các khoản thu khác do xã thu</t>
  </si>
  <si>
    <t>Thuế nhập khẩu, thuế TTĐB, thuế VAT hàng nhập khẩu</t>
  </si>
  <si>
    <t>Thuế nhập khẩu, thuế TTĐB hàng nhập khẩu</t>
  </si>
  <si>
    <t>Thuế VAT hàng nhập khẩu</t>
  </si>
  <si>
    <t>Thu huy động đóng góp</t>
  </si>
  <si>
    <t>Học phí</t>
  </si>
  <si>
    <t>Viện phí</t>
  </si>
  <si>
    <t>Thu ngân sách địa phương</t>
  </si>
  <si>
    <t>Thu cân đối ngân sách</t>
  </si>
  <si>
    <t>A</t>
  </si>
  <si>
    <t>I</t>
  </si>
  <si>
    <t>II</t>
  </si>
  <si>
    <t>III</t>
  </si>
  <si>
    <t>IV</t>
  </si>
  <si>
    <t>Chi bæ sung Quü dù tr÷ tµi chÝnh</t>
  </si>
  <si>
    <t>V</t>
  </si>
  <si>
    <t>B</t>
  </si>
  <si>
    <t>Chi An ninh</t>
  </si>
  <si>
    <t>Chia ra</t>
  </si>
  <si>
    <t>Chỉ tiêu</t>
  </si>
  <si>
    <t xml:space="preserve">I </t>
  </si>
  <si>
    <t>TT</t>
  </si>
  <si>
    <t>Dù phßng</t>
  </si>
  <si>
    <t>I.</t>
  </si>
  <si>
    <t>III.</t>
  </si>
  <si>
    <t>Chi tr¶ nî gèc vµ l·i vay theo Kho¶n 3 §iÒu 8 LuËt NSNN</t>
  </si>
  <si>
    <t>Chi tõ nguån thu chuyÓn nguån n¨m tr­íc (ch­a ph©n bæ)</t>
  </si>
  <si>
    <t>a</t>
  </si>
  <si>
    <t>b</t>
  </si>
  <si>
    <t>c</t>
  </si>
  <si>
    <t>d</t>
  </si>
  <si>
    <t>e</t>
  </si>
  <si>
    <t>của Ủy ban nhân dân tỉnh Quảng Nam)</t>
  </si>
  <si>
    <t>Tổng số</t>
  </si>
  <si>
    <t>Huyện Điện Bàn</t>
  </si>
  <si>
    <t>Huyện Duy Xuyên</t>
  </si>
  <si>
    <t>Huyện Đại Lộc</t>
  </si>
  <si>
    <t>Huyện Quế Sơn</t>
  </si>
  <si>
    <t>Huyện Thăng Bình</t>
  </si>
  <si>
    <t>Huyện Núi Thành</t>
  </si>
  <si>
    <t>Huyện Hiệp Đức</t>
  </si>
  <si>
    <t>Huyện Tiên Phước</t>
  </si>
  <si>
    <t>Huyện Nam Giang</t>
  </si>
  <si>
    <t>Huyện Bắc Trà My</t>
  </si>
  <si>
    <t>Huyện Nam Trà My</t>
  </si>
  <si>
    <t>Huyện Đông Giang</t>
  </si>
  <si>
    <t>Huyện Tây Giang</t>
  </si>
  <si>
    <t>Huyện Phước Sơn</t>
  </si>
  <si>
    <t>Tổng cộng</t>
  </si>
  <si>
    <t xml:space="preserve">TỶ LỆ PHẦN TRĂM (%) PHÂN CHIA CÁC KHOẢN THU CHO NGÂN </t>
  </si>
  <si>
    <t>Số
 TT</t>
  </si>
  <si>
    <t>Chi tiết theo các khoản thu (theo phân cấp của tỉnh)</t>
  </si>
  <si>
    <t>Thuế giá trị gia tăng, Thuế thu nhập doanh nghiệp</t>
  </si>
  <si>
    <t>Thu từ hoạt động khai thác Yến Sào</t>
  </si>
  <si>
    <t>Xã, phường,
 thị trấn</t>
  </si>
  <si>
    <t>Thuế chuyển quyền sử dụng đất</t>
  </si>
  <si>
    <t>Thuế nhà đất</t>
  </si>
  <si>
    <t>Thuế sử dụng đất nông nghiệp</t>
  </si>
  <si>
    <t>II.</t>
  </si>
  <si>
    <t>IV.</t>
  </si>
  <si>
    <t>V.</t>
  </si>
  <si>
    <t>VI.</t>
  </si>
  <si>
    <t>VII.</t>
  </si>
  <si>
    <t>VIII</t>
  </si>
  <si>
    <t>IX</t>
  </si>
  <si>
    <t>X</t>
  </si>
  <si>
    <t>XI</t>
  </si>
  <si>
    <t>XII</t>
  </si>
  <si>
    <t>XIII.</t>
  </si>
  <si>
    <t>XIV.</t>
  </si>
  <si>
    <t>XV.</t>
  </si>
  <si>
    <t>XVI.</t>
  </si>
  <si>
    <t>UBND TỈNH QUẢNG NAM</t>
  </si>
  <si>
    <t>Mẫu số 10/CKTC-NSĐP</t>
  </si>
  <si>
    <t>Đvt : Triệu đồng.</t>
  </si>
  <si>
    <t>Tổng thu NSNN trên địa bàn</t>
  </si>
  <si>
    <t>Thu nội địa</t>
  </si>
  <si>
    <t>Thu Xuất nhập khẩu</t>
  </si>
  <si>
    <t>Thu viện trợ không hoàn lại</t>
  </si>
  <si>
    <t>Thu Ngân sách địa phương</t>
  </si>
  <si>
    <t>Thu trong cân đối ngân sách địa phương</t>
  </si>
  <si>
    <t>Thu NSĐP được hưởng theo phân cấp</t>
  </si>
  <si>
    <t xml:space="preserve"> - Các khoản thu NSĐP hưởng 100%</t>
  </si>
  <si>
    <t>Bổ sung từ Ngân sách Trung ương</t>
  </si>
  <si>
    <t xml:space="preserve"> - Bổ sung cân đối ngân sách</t>
  </si>
  <si>
    <t xml:space="preserve"> - Bổ sung có mục tiêu</t>
  </si>
  <si>
    <t>Thu chuyển nguồn ngân sách năm trước</t>
  </si>
  <si>
    <t>Thu để lại chi quản lý qua NSNN</t>
  </si>
  <si>
    <t>C</t>
  </si>
  <si>
    <t>Chi ngân sách địa phương</t>
  </si>
  <si>
    <t>Chi trong cân đối ngân sách</t>
  </si>
  <si>
    <t>Chi đầu tư phát triển</t>
  </si>
  <si>
    <t>Chi thường xuyên</t>
  </si>
  <si>
    <t>Chi trả nợ gốc khoản vay theo khoản 3 điều 8 luật NSNN</t>
  </si>
  <si>
    <t>Chi bổ sung Quỹ Dự trữ tài chính</t>
  </si>
  <si>
    <t>Chi từ nguồn thu để lại chi quản lý qua NSNN</t>
  </si>
  <si>
    <t>Mẫu số 11/CKTC-NSĐP</t>
  </si>
  <si>
    <t>Đvt : triệu đồng</t>
  </si>
  <si>
    <t>Ngân sách cấp tỉnh</t>
  </si>
  <si>
    <t>Nguồn thu ngân sách cấp tỉnh</t>
  </si>
  <si>
    <t>Thu ngân sách tỉnh hưởng theo phân cấp</t>
  </si>
  <si>
    <t xml:space="preserve"> - Các khoản thu ngân sách cấp tỉnh hưởng 100%</t>
  </si>
  <si>
    <t xml:space="preserve"> - Các khoản thu ngân sách cấp tỉnh hưởng theo tỷ lệ %</t>
  </si>
  <si>
    <t xml:space="preserve"> - Các khoản thu phân chia NSĐP hưởng theo tỷ lệ %</t>
  </si>
  <si>
    <t>Thu bổ sung từ ngân sách Trung ương</t>
  </si>
  <si>
    <t>Thu chuyển nguồn ngân sách năm trước chuyển sang</t>
  </si>
  <si>
    <t>Thu trong cân đối ngân sách</t>
  </si>
  <si>
    <t>Chi ngân sách cấp tỉnh</t>
  </si>
  <si>
    <t>Chi thuộc nhiệm vụ của ngân sách cấp tỉnh</t>
  </si>
  <si>
    <t>Chi bổ sung cho ngân sách cấp dưới</t>
  </si>
  <si>
    <t xml:space="preserve"> - Chi bổ sung cân đối ngân sách</t>
  </si>
  <si>
    <t xml:space="preserve"> - Chi bổ sung có mục tiêu</t>
  </si>
  <si>
    <t>Thu  trong cân đối ngân sách</t>
  </si>
  <si>
    <t xml:space="preserve"> - Các khoản thu ngân sách huyện hưởng 100%</t>
  </si>
  <si>
    <t xml:space="preserve"> - Các khoản thu ngân sách huyện hưởng theo tỷ lệ %</t>
  </si>
  <si>
    <t>Thu bổ sung từ ngân sách tỉnh</t>
  </si>
  <si>
    <t>Mẫu số 12/CKTC-NSđP</t>
  </si>
  <si>
    <t>Các khoản thu NSĐP hưởng 100%</t>
  </si>
  <si>
    <t>Thu chuyển nguồn năm trước sang năm sau</t>
  </si>
  <si>
    <t>Các khoản thu phân chia theo tỷ lệ % NSĐP được hưởng</t>
  </si>
  <si>
    <t>TỔNG THU NSNN TRÊN ĐỊA BÀN (A+B)</t>
  </si>
  <si>
    <t>Thu từ các thành phần kinh tế ngoài quốc doanh</t>
  </si>
  <si>
    <t>Thu trong CĐ Ngân sách trên địa bàn (I+II+III+IV+V)</t>
  </si>
  <si>
    <t>Mẫu số 13/CKTC-NSĐP</t>
  </si>
  <si>
    <t>Đvt : triệu đồng.</t>
  </si>
  <si>
    <t>Tổng chi ngân sách địa phương</t>
  </si>
  <si>
    <t>Tổng chi cân đối ngân sách địa phương</t>
  </si>
  <si>
    <t>Trong đó :</t>
  </si>
  <si>
    <t xml:space="preserve">     - Chi Giáo dục - Đào tạo và Dạy nghề</t>
  </si>
  <si>
    <t xml:space="preserve">     - Chi Khoa học Công nghệ</t>
  </si>
  <si>
    <t>Chi bổ sung Quỹ dự trữ tài chính</t>
  </si>
  <si>
    <t>Chi từ nguồn thu được để lại chi quản lý qua NSNN</t>
  </si>
  <si>
    <t>Mẫu số 14/CKTC-NSĐP</t>
  </si>
  <si>
    <t>Tổng chi cân đối ngân sách cấp tỉnh</t>
  </si>
  <si>
    <t>Chi đầu tư xây dựng cơ bản</t>
  </si>
  <si>
    <t>Chi đầu tư phát triển khác</t>
  </si>
  <si>
    <t>Chi Quốc phòng</t>
  </si>
  <si>
    <t>Chi SN Giáo dục - Đào tạo và Dạy nghề</t>
  </si>
  <si>
    <t>Chi SN Y tế</t>
  </si>
  <si>
    <t>Chi SN Văn hoá Thông tin</t>
  </si>
  <si>
    <t>Chi SN Phát thanh truyền hình</t>
  </si>
  <si>
    <t>Chi SN Thể dục Thể thao</t>
  </si>
  <si>
    <t>Chi Đảm bảo xã hội</t>
  </si>
  <si>
    <t>Chi SN kinh tế</t>
  </si>
  <si>
    <t>Chi Quản lý hành chính</t>
  </si>
  <si>
    <t>Chi trợ giá</t>
  </si>
  <si>
    <t>Chi khác</t>
  </si>
  <si>
    <t>Chi trả nợ gốc khoản huy động đầu tư XD CSHT theo khoản 3 điều 8 luật NSNN</t>
  </si>
  <si>
    <t>Vốn đầu tư</t>
  </si>
  <si>
    <t>Vốn sự nghiệp</t>
  </si>
  <si>
    <t>Chương trình mục tiêu quốc gia</t>
  </si>
  <si>
    <t>Chương trình Nước sạch và Vệ sinh môi trường nông thôn</t>
  </si>
  <si>
    <t>Chương trình dân số và kế hoạch hoá gia đình</t>
  </si>
  <si>
    <t>Chương trình Văn hoá</t>
  </si>
  <si>
    <t>Chương trình Giáo dục - Đào tạo và Dạy nghề</t>
  </si>
  <si>
    <t>Chương trình 135</t>
  </si>
  <si>
    <t>Dự án trồng mới 5 triệu ha rừng</t>
  </si>
  <si>
    <t>Mẫu số 18/CKTC - NSĐP</t>
  </si>
  <si>
    <t>Đơn vị</t>
  </si>
  <si>
    <t>Bổ sung từ ngân sách cấp tỉnh cho ngân sách cấp huyện</t>
  </si>
  <si>
    <t>Bổ sung cân đối</t>
  </si>
  <si>
    <t>Bổ sung có mục tiêu</t>
  </si>
  <si>
    <t>Mẫu số 17/CKTC-NSĐP</t>
  </si>
  <si>
    <t>KHCN</t>
  </si>
  <si>
    <t>VHTT, TDTT, PTTH</t>
  </si>
  <si>
    <t>An ninh</t>
  </si>
  <si>
    <t>CÂN ĐỐI DỰ TOÁN NGÂN SÁCH TỈNH VÀ</t>
  </si>
  <si>
    <t>DỰ TOÁN CHI NGÂN SÁCH CẤP TỈNH</t>
  </si>
  <si>
    <t>Chi từ nguồn CTMT Quốc gia</t>
  </si>
  <si>
    <t>Bổ sung nguồn tăng lương</t>
  </si>
  <si>
    <t xml:space="preserve"> Chi từ nguồn TW bổ sung thực hiện nhiệm vụ</t>
  </si>
  <si>
    <t>Xã Tam Mỹ Đông</t>
  </si>
  <si>
    <t>Xã Tam Mỹ Tây</t>
  </si>
  <si>
    <t>Chương trình phòng chống tội phạm</t>
  </si>
  <si>
    <t>Tam Kỳ</t>
  </si>
  <si>
    <t>Hội An</t>
  </si>
  <si>
    <t>Điện Bàn</t>
  </si>
  <si>
    <t>Duy Xuyên</t>
  </si>
  <si>
    <t>Đại Lộc</t>
  </si>
  <si>
    <t>Quế Sơn</t>
  </si>
  <si>
    <t>Thăng Bình</t>
  </si>
  <si>
    <t>Núi Thành</t>
  </si>
  <si>
    <t>Hiệp Đức</t>
  </si>
  <si>
    <t>Tiên Phước</t>
  </si>
  <si>
    <t>Nam Giang</t>
  </si>
  <si>
    <t>Bắc Trà My</t>
  </si>
  <si>
    <t>Nam Trà My</t>
  </si>
  <si>
    <t>Đông Giang</t>
  </si>
  <si>
    <t>Tây Giang</t>
  </si>
  <si>
    <t>Phước Sơn</t>
  </si>
  <si>
    <t>Phú Ninh</t>
  </si>
  <si>
    <t>Chương trình thanh toán một số bệnh xã hội, dịch nguy hiểm và HIV/AISD</t>
  </si>
  <si>
    <t>Chi Sự nghiệp môi trường</t>
  </si>
  <si>
    <t>Chi từ nguồn thu phạt ATGT</t>
  </si>
  <si>
    <t>Trường Cao đẳng y tế</t>
  </si>
  <si>
    <t>Trường Cao đẳng Kinh tế KT</t>
  </si>
  <si>
    <t>Hội Người cao tuổi</t>
  </si>
  <si>
    <t>Hội Tự động hóa - CKH</t>
  </si>
  <si>
    <t>Hội Tù yêu nước</t>
  </si>
  <si>
    <t>SN Môi trường</t>
  </si>
  <si>
    <t>BQL Khu bảo tồn biển Cù Lao Chàm</t>
  </si>
  <si>
    <t>Công đoàn viên chức</t>
  </si>
  <si>
    <t>Thành phố Tam Kỳ</t>
  </si>
  <si>
    <t>Ban phòng chống ma tuý</t>
  </si>
  <si>
    <t>Danh mục công trình</t>
  </si>
  <si>
    <t>Chủ đầu tư</t>
  </si>
  <si>
    <t>Ban Điều phối địa phương CT phát triển DN nhỏ và vừa</t>
  </si>
  <si>
    <t>BQL dự án cải thiện MTĐT Tam Kỳ</t>
  </si>
  <si>
    <t>BQL DA Hỗ trợ phát triển HT y tế dự phòng</t>
  </si>
  <si>
    <t>BQL Dự án nguồn vốn ODA</t>
  </si>
  <si>
    <t>BQL Dự án trồng rừng JBIC</t>
  </si>
  <si>
    <t>BQL dự án VIE/027/ITA</t>
  </si>
  <si>
    <t>Cty Đầu tư Phát triển Kỳ Hà Chu Lai</t>
  </si>
  <si>
    <t>Mẫu số 15/CKTC-NSĐP</t>
  </si>
  <si>
    <r>
      <t>Đvt : Triệu đồng</t>
    </r>
    <r>
      <rPr>
        <sz val="10"/>
        <rFont val="Times New Roman"/>
        <family val="1"/>
      </rPr>
      <t xml:space="preserve">                                                                  </t>
    </r>
  </si>
  <si>
    <t>Chi đầu tư XDCB</t>
  </si>
  <si>
    <r>
      <t xml:space="preserve">           </t>
    </r>
    <r>
      <rPr>
        <b/>
        <u val="single"/>
        <sz val="11"/>
        <rFont val="Times New Roman"/>
        <family val="1"/>
      </rPr>
      <t>ỦY BAN NHÂN DÂN TỈNH QUẢNG NAM</t>
    </r>
  </si>
  <si>
    <t>Xã Tam Ngọc</t>
  </si>
  <si>
    <t>Xã Tam Phú</t>
  </si>
  <si>
    <t>Xã Tam Thanh</t>
  </si>
  <si>
    <t>Xã Tam Thăng</t>
  </si>
  <si>
    <t>Phường Hoà Hương</t>
  </si>
  <si>
    <t>Phường An Sơn</t>
  </si>
  <si>
    <t>Phường Phước Hoà</t>
  </si>
  <si>
    <t>Phường An Mỹ</t>
  </si>
  <si>
    <t>Phường An Xuân</t>
  </si>
  <si>
    <t>Phường Trường Xuân</t>
  </si>
  <si>
    <t>Phường Tân Thạnh</t>
  </si>
  <si>
    <t>Phường An Phú</t>
  </si>
  <si>
    <t xml:space="preserve">Xã Cẩm Hà </t>
  </si>
  <si>
    <t>Xã Cẩm Kim</t>
  </si>
  <si>
    <t>Xã Cẩm Thanh</t>
  </si>
  <si>
    <t>Xã Tân Hiệp</t>
  </si>
  <si>
    <t>Phường Minh An</t>
  </si>
  <si>
    <t>Phường Sơn Phong</t>
  </si>
  <si>
    <t>Phường Cẩm Phô</t>
  </si>
  <si>
    <t>Phường Thanh Hà</t>
  </si>
  <si>
    <t>Phường Tân An</t>
  </si>
  <si>
    <t xml:space="preserve">Phường Cửa Đại </t>
  </si>
  <si>
    <t>Huyện Đại Lộc :</t>
  </si>
  <si>
    <t>Xã Đại Sơn</t>
  </si>
  <si>
    <t>Xã Đại Lãnh</t>
  </si>
  <si>
    <t>Xã Đại Hưng</t>
  </si>
  <si>
    <t>Xã Đại Hồng</t>
  </si>
  <si>
    <t>Xã Đại Đồng</t>
  </si>
  <si>
    <t>Xã Đại Quang</t>
  </si>
  <si>
    <t>Xã Đại Nghĩa</t>
  </si>
  <si>
    <t xml:space="preserve">Xã Đại Hiệp </t>
  </si>
  <si>
    <t>Xã Đại Hoà</t>
  </si>
  <si>
    <t>Xã Đại Cường</t>
  </si>
  <si>
    <t>Xã Đại Minh</t>
  </si>
  <si>
    <t>Xã Đại Phong</t>
  </si>
  <si>
    <t>Xã Đại Thắng</t>
  </si>
  <si>
    <t xml:space="preserve">Xã Đại Tân </t>
  </si>
  <si>
    <t>Xã Đại Thạnh</t>
  </si>
  <si>
    <t>Xã Đại Chánh</t>
  </si>
  <si>
    <t>Huyện Điện Bàn :</t>
  </si>
  <si>
    <t>Xã Điện Tiến</t>
  </si>
  <si>
    <t xml:space="preserve">Xã Điện Thọ </t>
  </si>
  <si>
    <t xml:space="preserve">Xã Điện Hồng </t>
  </si>
  <si>
    <t>Xã Điện Nam Bắc</t>
  </si>
  <si>
    <t>Xã Điện Thắng Bắc</t>
  </si>
  <si>
    <t xml:space="preserve">Xã Điện Ngọc </t>
  </si>
  <si>
    <t>Xã Điện Phương</t>
  </si>
  <si>
    <t>Xã Điện Phước</t>
  </si>
  <si>
    <t>Xã Điện Quang</t>
  </si>
  <si>
    <t>Xã Điện Minh</t>
  </si>
  <si>
    <t>Xã Điện Phong</t>
  </si>
  <si>
    <t>Xã Điện An</t>
  </si>
  <si>
    <t>Xã Điện Trung</t>
  </si>
  <si>
    <t>Xã Điện Nam Trung</t>
  </si>
  <si>
    <t>Xã Điện Nam Đông</t>
  </si>
  <si>
    <t>Xã Điện Thắng Trung</t>
  </si>
  <si>
    <t>Xã Điện Thắng Nam</t>
  </si>
  <si>
    <t>Xã Điện Hoà</t>
  </si>
  <si>
    <t>Xã Điện Dương</t>
  </si>
  <si>
    <t>Thị Trấn Vĩnh Điện</t>
  </si>
  <si>
    <t>Huyện Duy Xuyên :</t>
  </si>
  <si>
    <t>Xã Duy Thu</t>
  </si>
  <si>
    <t xml:space="preserve">Xã Duy Tân </t>
  </si>
  <si>
    <t xml:space="preserve">Xã Duy Phú </t>
  </si>
  <si>
    <t>Xã Duy Hoà</t>
  </si>
  <si>
    <t>Xã Duy Châu</t>
  </si>
  <si>
    <t>Xã Duy Trinh</t>
  </si>
  <si>
    <t>Xã Duy Sơn</t>
  </si>
  <si>
    <t>Xã Duy Trung</t>
  </si>
  <si>
    <t>Xã Duy Phước</t>
  </si>
  <si>
    <t>Xã Duy Vinh</t>
  </si>
  <si>
    <t>Xã Duy Thành</t>
  </si>
  <si>
    <t>Xã Duy Nghĩa</t>
  </si>
  <si>
    <t>Xã Duy Hải</t>
  </si>
  <si>
    <t>Thị Trấn Nam Phước</t>
  </si>
  <si>
    <t>Huyện Thăng Bình :</t>
  </si>
  <si>
    <t xml:space="preserve">Xã Bình Phục </t>
  </si>
  <si>
    <t xml:space="preserve">Xã Bình Nam </t>
  </si>
  <si>
    <t>Xã Bình Giang</t>
  </si>
  <si>
    <t>Xã Bình Triều</t>
  </si>
  <si>
    <t xml:space="preserve">Xã Bình Sa </t>
  </si>
  <si>
    <t>Xã Bình Dương</t>
  </si>
  <si>
    <t>Xã Bình Minh</t>
  </si>
  <si>
    <t>Xã Bình Tú</t>
  </si>
  <si>
    <t>Xã Bình Trung</t>
  </si>
  <si>
    <t>Xã Bình Đào</t>
  </si>
  <si>
    <t xml:space="preserve">Xã Bình Chánh </t>
  </si>
  <si>
    <t xml:space="preserve">Xã Bình Quý </t>
  </si>
  <si>
    <t>Xã Bình Quế</t>
  </si>
  <si>
    <t>Xã Bình An</t>
  </si>
  <si>
    <t>Xã Bình Trị</t>
  </si>
  <si>
    <t>Xã Bình Lãnh</t>
  </si>
  <si>
    <t xml:space="preserve">Xã Bình Phú </t>
  </si>
  <si>
    <t>Xã Bình Hải</t>
  </si>
  <si>
    <t>Xã Bình Nguyên</t>
  </si>
  <si>
    <t>Thị Trấn Hà Lam</t>
  </si>
  <si>
    <t>Huyện Quế Sơn :</t>
  </si>
  <si>
    <t>Xã Quế Xuân 1</t>
  </si>
  <si>
    <t>Xã Quế Xuân 2</t>
  </si>
  <si>
    <t xml:space="preserve">Xã Quế Phú </t>
  </si>
  <si>
    <t>Xã Quế Cường</t>
  </si>
  <si>
    <t xml:space="preserve">Xã Phú Thọ </t>
  </si>
  <si>
    <t>Xã Quế Thuận</t>
  </si>
  <si>
    <t>Xã Quế Hiệp</t>
  </si>
  <si>
    <t xml:space="preserve">Xã Quế Châu </t>
  </si>
  <si>
    <t>Xã Quế Minh</t>
  </si>
  <si>
    <t>Xã Quế An</t>
  </si>
  <si>
    <t>Xã Quế Phong</t>
  </si>
  <si>
    <t>Xã Quế Long</t>
  </si>
  <si>
    <t>Xã Quế Lộc</t>
  </si>
  <si>
    <t>Xã Quế Trung</t>
  </si>
  <si>
    <t>Xã Quế Ninh</t>
  </si>
  <si>
    <t xml:space="preserve">Xã Quế Phước </t>
  </si>
  <si>
    <t>Xã Quế Lâm</t>
  </si>
  <si>
    <t>Thị Trấn Đông Phú</t>
  </si>
  <si>
    <t>Huyện Núi Thành :</t>
  </si>
  <si>
    <t>Xã Tam Xuân I</t>
  </si>
  <si>
    <t>Xã Tam Xuân II</t>
  </si>
  <si>
    <t>Xã Tam Anh Bắc</t>
  </si>
  <si>
    <t>Xã Tam Anh Nam</t>
  </si>
  <si>
    <t xml:space="preserve">Xã Tam Hiệp </t>
  </si>
  <si>
    <t>Xã Tam Nghĩa</t>
  </si>
  <si>
    <t>Xã Tam Hoà</t>
  </si>
  <si>
    <t>Xã Tam Giang</t>
  </si>
  <si>
    <t>Xã Tam Quang</t>
  </si>
  <si>
    <t xml:space="preserve">Xã Tam Tiến </t>
  </si>
  <si>
    <t>Xã Tam Hải</t>
  </si>
  <si>
    <t xml:space="preserve">Xã Tam Thạnh </t>
  </si>
  <si>
    <t>Xã Tam Sơn</t>
  </si>
  <si>
    <t>Xã Tam Trà</t>
  </si>
  <si>
    <t>Thị Trấn Núi Thành</t>
  </si>
  <si>
    <t>Huyện Hiệp Đức :</t>
  </si>
  <si>
    <t>Xã Bình Lâm</t>
  </si>
  <si>
    <t xml:space="preserve">Xã Quế Thọ </t>
  </si>
  <si>
    <t>Xã Bình Sơn</t>
  </si>
  <si>
    <t>Xã Thăng Phước</t>
  </si>
  <si>
    <t>Xã Hiệp Thuận</t>
  </si>
  <si>
    <t>Xã Hiệp Hoà</t>
  </si>
  <si>
    <t>Xã Quế Lưu</t>
  </si>
  <si>
    <t>Xã Quế Bình</t>
  </si>
  <si>
    <t>Xã Phước Gia</t>
  </si>
  <si>
    <t xml:space="preserve">Xã Phước Trà </t>
  </si>
  <si>
    <t>Xã Sông Trà</t>
  </si>
  <si>
    <t>Thị Trấn Tân An</t>
  </si>
  <si>
    <t>Huyện Tiên Phước :</t>
  </si>
  <si>
    <t>Xã Tiên Mỹ</t>
  </si>
  <si>
    <t>Xã Tiên Châu</t>
  </si>
  <si>
    <t>Xã Tiên Cảnh</t>
  </si>
  <si>
    <t>Xã Tiên Thọ</t>
  </si>
  <si>
    <t xml:space="preserve">Xã Tiên Lộc </t>
  </si>
  <si>
    <t xml:space="preserve">Xã Tiên Phong </t>
  </si>
  <si>
    <t>Xã Tiên Hiệp</t>
  </si>
  <si>
    <t>Xã Tiên An</t>
  </si>
  <si>
    <t xml:space="preserve">Xã Tiên Lập </t>
  </si>
  <si>
    <t>Xã Tiên Sơn</t>
  </si>
  <si>
    <t>Xã Tiên Cẩm</t>
  </si>
  <si>
    <t>Xã Tiên Hà</t>
  </si>
  <si>
    <t>Xã Tiên Lãnh</t>
  </si>
  <si>
    <t>Xã Tiên Ngọc</t>
  </si>
  <si>
    <t>Thị Trấn Tiên Kỳ</t>
  </si>
  <si>
    <t>Huyện Bắc Trà My :</t>
  </si>
  <si>
    <t>Xã Trà Giang</t>
  </si>
  <si>
    <t>Xã Trà Dương</t>
  </si>
  <si>
    <t>Xã Trà Đông</t>
  </si>
  <si>
    <t xml:space="preserve">Xã Trà Tân </t>
  </si>
  <si>
    <t>Xã Trà Đốc</t>
  </si>
  <si>
    <t>Xã Trà Bui</t>
  </si>
  <si>
    <t>Xã Trà Kót</t>
  </si>
  <si>
    <t>Xã Trà Giác</t>
  </si>
  <si>
    <t>Xã Trà Giáp</t>
  </si>
  <si>
    <t>Xã Trà Nú</t>
  </si>
  <si>
    <t>Xã Trà Ka</t>
  </si>
  <si>
    <t>Thị Trấn Trà My</t>
  </si>
  <si>
    <t>Huyện Nam Trà My :</t>
  </si>
  <si>
    <t xml:space="preserve">Xã Trà Nam </t>
  </si>
  <si>
    <t>Xã Trà Vinh</t>
  </si>
  <si>
    <t>Xã Trà Tập</t>
  </si>
  <si>
    <t>Xã Trà Cang</t>
  </si>
  <si>
    <t>Xã Trà Don</t>
  </si>
  <si>
    <t>Xã Trà Leng</t>
  </si>
  <si>
    <t>Xã Trà Vân</t>
  </si>
  <si>
    <t xml:space="preserve">Xã Trà Mai </t>
  </si>
  <si>
    <t>Xã Trà Dơn</t>
  </si>
  <si>
    <t>Xã Trà Linh</t>
  </si>
  <si>
    <t>Huyện Nam Giang :</t>
  </si>
  <si>
    <t>Xã Cà Dy</t>
  </si>
  <si>
    <t>Xã Tà Bhing</t>
  </si>
  <si>
    <t>Xã Chà Vàl</t>
  </si>
  <si>
    <t>Xã Đắk Pre</t>
  </si>
  <si>
    <t>Xã Đắk Pring</t>
  </si>
  <si>
    <t>Xã La Dêê</t>
  </si>
  <si>
    <t>Xã La Êê</t>
  </si>
  <si>
    <t>Xã Zuôih</t>
  </si>
  <si>
    <t>Thị Trấn Thạnh Mỹ</t>
  </si>
  <si>
    <t>Huyện Đông Giang :</t>
  </si>
  <si>
    <t>Xã Ba</t>
  </si>
  <si>
    <t>Xã Tư</t>
  </si>
  <si>
    <t>Xã A Ting</t>
  </si>
  <si>
    <t>Xã Zơ Ngây</t>
  </si>
  <si>
    <t>Xã Sông Kôn</t>
  </si>
  <si>
    <t>Xã Tà Lu</t>
  </si>
  <si>
    <t>Xã Za Hung</t>
  </si>
  <si>
    <t>Xã A Rooi</t>
  </si>
  <si>
    <t>Xã Mà Cooih</t>
  </si>
  <si>
    <t>Xã Kà Dăng</t>
  </si>
  <si>
    <t>Thị Trấn Prao</t>
  </si>
  <si>
    <t>Huyện Tây Giang :</t>
  </si>
  <si>
    <t>Xã Dang</t>
  </si>
  <si>
    <t>Xã A Xan</t>
  </si>
  <si>
    <t>Xã A Vương</t>
  </si>
  <si>
    <t>Xã Bha Lêê</t>
  </si>
  <si>
    <t>Xã A Tiêng</t>
  </si>
  <si>
    <t xml:space="preserve">Xã A Nông </t>
  </si>
  <si>
    <t>Xã Lăng</t>
  </si>
  <si>
    <t>Xã Tr'Hy</t>
  </si>
  <si>
    <t>Xã Ch'Ơm</t>
  </si>
  <si>
    <t>Xã Ga Ri</t>
  </si>
  <si>
    <t>Huyện Phước Sơn :</t>
  </si>
  <si>
    <t xml:space="preserve">Xã Phước Đức </t>
  </si>
  <si>
    <t>Xã Phước Năng</t>
  </si>
  <si>
    <t>Xã Phước Mỹ</t>
  </si>
  <si>
    <t>Xã Phước Hiệp</t>
  </si>
  <si>
    <t>Xã Phước Chánh</t>
  </si>
  <si>
    <t>Xã Phước Công</t>
  </si>
  <si>
    <t>Xã Phước Kim</t>
  </si>
  <si>
    <t>Xã Phước Thành</t>
  </si>
  <si>
    <t>Xã Phước Xuân</t>
  </si>
  <si>
    <t>Xã Phước Lộc</t>
  </si>
  <si>
    <t>Thị Trấn Khâm Đức</t>
  </si>
  <si>
    <t>Xã Tam An</t>
  </si>
  <si>
    <t>Xã Tam Đàn</t>
  </si>
  <si>
    <t>Xã Tam Dân</t>
  </si>
  <si>
    <t>Xã Tam Lãnh</t>
  </si>
  <si>
    <t>Xã Tam Lộc</t>
  </si>
  <si>
    <t>Xã Tam Phước</t>
  </si>
  <si>
    <t>Xã Tam Thành</t>
  </si>
  <si>
    <t>Xã Tam Thái</t>
  </si>
  <si>
    <t>Xã Tam Vinh</t>
  </si>
  <si>
    <t>BQL các DA công nghiệp</t>
  </si>
  <si>
    <t>BQL các dự án ODA Tam Kỳ</t>
  </si>
  <si>
    <t>Cty Giống NLN</t>
  </si>
  <si>
    <t>Sở GD&amp;ĐT</t>
  </si>
  <si>
    <t>Sở LĐTB&amp;XH</t>
  </si>
  <si>
    <t>Trung tâm Giáo dục lao động xã hội Quảng Nam</t>
  </si>
  <si>
    <t>Cải tạo, nâng cấp khán đài A sân vận động Tam Kỳ</t>
  </si>
  <si>
    <t>KHOA HỌC &amp; CÔNG NGHỆ</t>
  </si>
  <si>
    <t>Sở GD-ĐT</t>
  </si>
  <si>
    <t>Chi cục PTNT</t>
  </si>
  <si>
    <t>Trường THPT Tiểu La</t>
  </si>
  <si>
    <t>Cơ quan, đơn vị</t>
  </si>
  <si>
    <t xml:space="preserve">Tổng số </t>
  </si>
  <si>
    <t>Trong đó</t>
  </si>
  <si>
    <t>Vốn trong nước</t>
  </si>
  <si>
    <t>Vốn ngoài nước</t>
  </si>
  <si>
    <t>GD, ĐT và Dạy nghề</t>
  </si>
  <si>
    <t>KH, Cnghệ</t>
  </si>
  <si>
    <t>Chi chương trình mục tiêu quốc gia</t>
  </si>
  <si>
    <t>Chi thực hiện một số nhiệm vụ, mục tiêu khác</t>
  </si>
  <si>
    <t>Gồm</t>
  </si>
  <si>
    <t>QLNN, Đảng, Đoàn thể</t>
  </si>
  <si>
    <t>GD-ĐT</t>
  </si>
  <si>
    <t>Y tế</t>
  </si>
  <si>
    <t>ĐBXH</t>
  </si>
  <si>
    <t>SN Kinh tế</t>
  </si>
  <si>
    <t>Trợ giá</t>
  </si>
  <si>
    <t>Quốc phòng</t>
  </si>
  <si>
    <t>Thu  phạt ATGT</t>
  </si>
  <si>
    <t>Tổng số (I + II)</t>
  </si>
  <si>
    <t>Các cơ quan đơn vị của tỉnh</t>
  </si>
  <si>
    <t>Ban Dân tộc</t>
  </si>
  <si>
    <t>Sở Nội vụ</t>
  </si>
  <si>
    <t>Sở Kế hoạch Đầu tư</t>
  </si>
  <si>
    <t>Sở Lao động TBXH</t>
  </si>
  <si>
    <t>Sở Thể dục Thể thao</t>
  </si>
  <si>
    <t>Sở Giao thông Vận tải</t>
  </si>
  <si>
    <t>Sở Tư pháp</t>
  </si>
  <si>
    <t>Sở Xây dựng</t>
  </si>
  <si>
    <t>Chi cục Kiểm lâm</t>
  </si>
  <si>
    <t>Thanh tra tỉnh</t>
  </si>
  <si>
    <t>Sở Tài chính</t>
  </si>
  <si>
    <t>Sở Ngoại vụ</t>
  </si>
  <si>
    <t>Đoàn ĐB Quốc hội</t>
  </si>
  <si>
    <t>VP UBND tỉnh đại diện tại Hà Nội</t>
  </si>
  <si>
    <t>BQL Khu Kinh tế mở Chu Lai</t>
  </si>
  <si>
    <t>BQL các khu công nghiệp</t>
  </si>
  <si>
    <t>Sở Tài nguyên Môi trường</t>
  </si>
  <si>
    <t>Thành phố Hội An :</t>
  </si>
  <si>
    <t xml:space="preserve">Chuẩn bị đầu tư các dự án </t>
  </si>
  <si>
    <t>Lập dự án Hồ chứa nước Lộc Đại</t>
  </si>
  <si>
    <t>Sở Nông nghiệp và PTNT</t>
  </si>
  <si>
    <t>Lập các dự án xúc tiến nguồn vốn JICA</t>
  </si>
  <si>
    <t>CÔNG TÁC THỰC HIỆN DỰ ÁN</t>
  </si>
  <si>
    <t>NGÀNH NÔNG NGHIỆP</t>
  </si>
  <si>
    <t>Dự án thanh toán khối lượng</t>
  </si>
  <si>
    <t>CCTY</t>
  </si>
  <si>
    <t>Dự án chuyển tiếp</t>
  </si>
  <si>
    <t xml:space="preserve">Kiên cố và hoàn thiện kênh N2 Hồ chứa nước Thạch Bàn </t>
  </si>
  <si>
    <t>Kiên cố kênh N3-2 thuộc hệ thống tưới Nam hồ chứa nước Phú Ninh</t>
  </si>
  <si>
    <t>Sở NN&amp;PTNT</t>
  </si>
  <si>
    <t>Trạm thú y Quế Sơn</t>
  </si>
  <si>
    <t>Dự án khởi công mới</t>
  </si>
  <si>
    <t>Nhà làm việc đội QLTT số 8</t>
  </si>
  <si>
    <t>Chi cục Quản lý thị trường</t>
  </si>
  <si>
    <t>Nhà làm việc đội QLTT số 11</t>
  </si>
  <si>
    <t>Thiết bị phòng thí nghiệm phân tích chất lượng nước sinh hoạt</t>
  </si>
  <si>
    <t>BQL rừng Sông Kôn</t>
  </si>
  <si>
    <t>Hạt Kiểm lâm Phú Ninh</t>
  </si>
  <si>
    <t>Đường ĐT 609 (đoạn qua thị trấn Ái Nghĩa)</t>
  </si>
  <si>
    <t>Đường 22/12</t>
  </si>
  <si>
    <t xml:space="preserve">Cầu tạm Bình Dương </t>
  </si>
  <si>
    <t>Chi cải cách tiền lương</t>
  </si>
  <si>
    <t>Bổ sung nguồn cải cách tiền lương</t>
  </si>
  <si>
    <t>Thu phạt ATGT</t>
  </si>
  <si>
    <t>Thu phí tham quan</t>
  </si>
  <si>
    <t>Công ty TNHH 1 thành viên Prime Quế Sơn</t>
  </si>
  <si>
    <t>TT nước sạch và Tư vấn thủy lợi tỉnh</t>
  </si>
  <si>
    <t>Thư viện tỉnh</t>
  </si>
  <si>
    <t>Thu từ các loại hình doanh nghiệp (Không kể thu từ các thuỷ điện; Hoạt động khai thác Yến Sào; Hoạt động xổ số kiến thiết; Cá nhân, hộ kinh doanh cá thể)</t>
  </si>
  <si>
    <t>Thuế tài nguyên khác (không bao gồm thuế tài nguyên thu từ các thủy điện)</t>
  </si>
  <si>
    <t>Thuế tiêu thụ đặc biệt hàng sản xuất trong nước</t>
  </si>
  <si>
    <t>Tiền cho thuê mặt đất, mặt nước hằng năm</t>
  </si>
  <si>
    <t>Thu từ các cá nhân, hộ sản xuất kinh doanh cá thể</t>
  </si>
  <si>
    <t>Huyện, thành phố
 thuộc tỉnh</t>
  </si>
  <si>
    <t>TỔNG SỐ (A+B+C+D+E+F)</t>
  </si>
  <si>
    <t>Văn phòng HĐND tỉnh</t>
  </si>
  <si>
    <t>Ban xúc tiến ĐT &amp; HTDN</t>
  </si>
  <si>
    <t>Ban phòng chống tham nhũng</t>
  </si>
  <si>
    <t>Ban phòng chống lụt bão</t>
  </si>
  <si>
    <t>Hội Luật gia</t>
  </si>
  <si>
    <t>Ban liên lạc cựu quân tình nguyện VN-Lào</t>
  </si>
  <si>
    <t>Hội cựu giáo chức</t>
  </si>
  <si>
    <t>CHO TỪNG CƠ QUAN, ĐƠN VỊ THUỘC CẤP TỈNH NĂM 2012</t>
  </si>
  <si>
    <t>DỰ TOÁN CHI XDCB CỦA NGÂN SÁCH CẤP TỈNH NĂM 2012</t>
  </si>
  <si>
    <t>CÂN ĐỐI DỰ TOÁN NGÂN SÁCH ĐỊA PHƯƠNG NĂM 2012</t>
  </si>
  <si>
    <t>NGÂN SÁCH HUYỆN, THÀNH PHỐ THUỘC TỈNH NĂM 2012</t>
  </si>
  <si>
    <t>DỰ TOÁN THU NSNN NĂM 2012</t>
  </si>
  <si>
    <t>DỰ TOÁN CHI NGÂN SÁCH ĐỊA PHƯƠNG NĂM 2012</t>
  </si>
  <si>
    <t>THEO TỪNG LĨNH VỰC NĂM 2012</t>
  </si>
  <si>
    <t xml:space="preserve">            DỰ TOÁN THU, CHI CỦA NGÂN SÁCH HUYỆN, THÀNH PHỐ THUỘC TỈNH NĂM 2012</t>
  </si>
  <si>
    <t>SÁCH TỪNG HUYỆN, THÀNH PHỐ THUỘC TỈNH NĂM 2012</t>
  </si>
  <si>
    <t>SÁCH TỪNG XÃ, PHƯỜNG, THỊ TRẤN NĂM  2012</t>
  </si>
  <si>
    <t>CHƯƠNG TRÌNH 135, CHƯƠNG TRÌNH 5 TRIỆU HA RỪNG NĂM 2012</t>
  </si>
  <si>
    <t>Chi thường xuyên khác</t>
  </si>
  <si>
    <t>Thuế sử dụng đất nông nghiệp; thuế nhà, đất/thuế sử dụng đất phi nông nghiệp; thuế chuyển quyền sử dụng đất</t>
  </si>
  <si>
    <t>Mã dự án</t>
  </si>
  <si>
    <t>Loại 
Khoản</t>
  </si>
  <si>
    <t>Dự toán XDCB năm 2012
 (Theo Quyết định 4041/QĐ-UBND)</t>
  </si>
  <si>
    <t>D</t>
  </si>
  <si>
    <t>E</t>
  </si>
  <si>
    <t>a)</t>
  </si>
  <si>
    <t>NGUỒN TRONG NƯỚC</t>
  </si>
  <si>
    <t>Sửa chữa nâng cấp Hồ chứa nước Đá Vách</t>
  </si>
  <si>
    <t>Lập các dự án xúc tiến nguồn vốn ODA</t>
  </si>
  <si>
    <t>Lập dự án Cải tạo nâng cấp tuyến ĐT 611B</t>
  </si>
  <si>
    <t>Lập dự án Cải tạo nâng cấp tuyến ĐT 611</t>
  </si>
  <si>
    <t>BQL dự án nguồn vốn JBIC tỉnh Quảng Nam</t>
  </si>
  <si>
    <t xml:space="preserve"> Hỗ trợ DN công ích và dự phòng phân bổ sau</t>
  </si>
  <si>
    <t>Cảng cá Cù lao Chàm</t>
  </si>
  <si>
    <t>Hồ chứa nước Việt An (hệ thống kênh tưới dưới 150ha)</t>
  </si>
  <si>
    <t xml:space="preserve">BQL ĐT và XD thủy lợi 6 </t>
  </si>
  <si>
    <t>Công ty MTV KTTL</t>
  </si>
  <si>
    <t>Kiên cố kênh chính trạm bơm Tứ Câu</t>
  </si>
  <si>
    <t>TT nước sạch và TV thuỷ lợi</t>
  </si>
  <si>
    <t>Mở rộng và kiên cố hóa kênh tưới lấy nước từ kênh chính Tây hồ Việt An</t>
  </si>
  <si>
    <t>Dự án Hồ chứa nước Zút</t>
  </si>
  <si>
    <t>Hỗ trợ nhà làm việc BQL rừng phòng hộ sông Kôn</t>
  </si>
  <si>
    <t>BQL rừng phòng hộ sông Kôn</t>
  </si>
  <si>
    <t>7269838</t>
  </si>
  <si>
    <t>CCKLâm</t>
  </si>
  <si>
    <t>Nâng cấp, mở rộng trung tâm truyền thông khu Bảo tồn biển Cù lao Chàm</t>
  </si>
  <si>
    <t>BQL Khu bảo tồn</t>
  </si>
  <si>
    <t>Nâng cấp mặt đường  ĐT 608 (đoạn qua thành Hội An)</t>
  </si>
  <si>
    <t>7233583</t>
  </si>
  <si>
    <t>7180411</t>
  </si>
  <si>
    <t>Nâng cấp mặt đường một số đoạn hư hỏng nặng của tuyến đường ĐT 616</t>
  </si>
  <si>
    <t>7209262</t>
  </si>
  <si>
    <t>Sửa chữa khẩn cấp đường ĐT 609</t>
  </si>
  <si>
    <t>HẠ TẦNG CÔNG CỘNG</t>
  </si>
  <si>
    <t>Khu chứa và xử lý rác thải Đại Hiệp, huyện Đại Lộc</t>
  </si>
  <si>
    <t xml:space="preserve">Khu xử lý rác thải Quế Cường  </t>
  </si>
  <si>
    <t>Nhà làm việc Sở NN&amp;PTNT</t>
  </si>
  <si>
    <t>Sửa chữa trụ sở làm việc Tỉnh ủy</t>
  </si>
  <si>
    <t>Văn phòng Tỉnh ủy</t>
  </si>
  <si>
    <t>Nhà làm việc - Hội trường  Sở Công thương</t>
  </si>
  <si>
    <t>Tường rào, nhà để xe nhân viên và cải tạo nhà công vụ</t>
  </si>
  <si>
    <t xml:space="preserve">Thanh tra tỉnh </t>
  </si>
  <si>
    <t>Nhà làm việc và trung tâm chỉ huy Công an tỉnh (ngân sách tỉnh đối ứng)</t>
  </si>
  <si>
    <t>Trụ sở làm việc Ban Tuyên giáo Tỉnh ủy</t>
  </si>
  <si>
    <t>Ban Tuyên giáo</t>
  </si>
  <si>
    <t>Sửa chữa trụ sở Liên minh Hợp tác xã</t>
  </si>
  <si>
    <t>Liên minh Hợp tác xã</t>
  </si>
  <si>
    <t>Sở Lao động, TB&amp;XH</t>
  </si>
  <si>
    <t>Trụ sở làm việc Văn phòng Đoàn ĐBQH - HĐND và UBND tỉnh</t>
  </si>
  <si>
    <t>Hỗ trợ xây dựng tầng 4 Trụ sở làm việc Chi nhánh Ngân hàng chính sách xã hội</t>
  </si>
  <si>
    <t xml:space="preserve">Chi nhánh Ngân  hàng chính sách xã hội </t>
  </si>
  <si>
    <t>Mở rộng trụ sở làm việc Sở Kế hoạch và Đầu tư</t>
  </si>
  <si>
    <t xml:space="preserve">Mở rộng trụ sở làm việc Ban Dân tộc tỉnh </t>
  </si>
  <si>
    <t xml:space="preserve">Ban Dân tộc tỉnh </t>
  </si>
  <si>
    <t>Trung tâm báo chí tỉnh</t>
  </si>
  <si>
    <t>421-231</t>
  </si>
  <si>
    <t xml:space="preserve">Kho chứa hàng của UBMT Tổ Quốc tỉnh Quảng Nam </t>
  </si>
  <si>
    <t>UBMT Tổ Quốc tỉnh</t>
  </si>
  <si>
    <t>Hệ thống hội nghị truyền hình</t>
  </si>
  <si>
    <t xml:space="preserve">Sở Thông tin - Truyền thông </t>
  </si>
  <si>
    <t>Trụ sở làm việc - phòng thí nghiệm và kiểm định chất lượng xây dựng</t>
  </si>
  <si>
    <t>419-189</t>
  </si>
  <si>
    <t>Công trình hoàn thành</t>
  </si>
  <si>
    <t>Trường THPT Nông Sơn</t>
  </si>
  <si>
    <t>Trường THPT Hùynh Thúc Kháng</t>
  </si>
  <si>
    <t>Trường THPT Trần Văn Dư</t>
  </si>
  <si>
    <t>Trường THPT Nguyễn Văn Cừ</t>
  </si>
  <si>
    <t>Trường THPT Nguyễn Duy Hiệu</t>
  </si>
  <si>
    <t>Trường THPT Trần Phú</t>
  </si>
  <si>
    <t>Trường THPT Hùynh Ngọc Huệ</t>
  </si>
  <si>
    <t>Trường THPT chất lượng cao Tam Kỳ</t>
  </si>
  <si>
    <t>Khối hội trường, thư viện</t>
  </si>
  <si>
    <t>Cải tạo nhà ở học viên; Hạ tầng kỹ thuật</t>
  </si>
  <si>
    <t>Trường THPT Hùng Vương</t>
  </si>
  <si>
    <t>Bệnh viện ĐK khu vực miền núi phía Bắc Quảng Nam (Khoa tim mạch - ung bướu)</t>
  </si>
  <si>
    <t>Trung tâm Y tế huyện Núi Thành</t>
  </si>
  <si>
    <t>Trung tâm cấp cứu 115</t>
  </si>
  <si>
    <t>Trung tâm điều dưỡng người tâm thần (Hệ thống thu gom xử lý nước thải)</t>
  </si>
  <si>
    <t>Trung tâm Điều dưỡng người tâm thần</t>
  </si>
  <si>
    <t>Trung tâm điều dưỡng người tâm thần (Nhà ở đối tượng)</t>
  </si>
  <si>
    <t>Trụ sở Công ty Phát hành phim và Chiếu bóng tỉnh Quảng Nam</t>
  </si>
  <si>
    <t>Trung tâm PHP&amp;CB</t>
  </si>
  <si>
    <t>Cơ sở hạ tầng Trung tâm TDTT (Hạng mục: Đoạn tuyến MNP)</t>
  </si>
  <si>
    <t>Cơ sở hạ tầng Trung tâm TDTT (Hạng mục: Hệ thống cấp nước)</t>
  </si>
  <si>
    <t>Sân tập Thể thao An Sơn</t>
  </si>
  <si>
    <t>Thư viên tỉnh</t>
  </si>
  <si>
    <t>Nâng cao năng lực sản xuất các chương trình truyền hình</t>
  </si>
  <si>
    <t>Đài Phát thanh - Truyền hình</t>
  </si>
  <si>
    <t>Trạm vệ tinh ngân hàng dữ liệu văn hoá phi vật thể các dân tộc Việt Nam và Trung tâm thông tin du khách tại Hội An</t>
  </si>
  <si>
    <t>Sở Văn hóa - Thể thao và Du lịch</t>
  </si>
  <si>
    <t>Cải tạo sửa chữa Trường Trung cấp Văn hoá nghệ thuật và du lịch</t>
  </si>
  <si>
    <t>Hỗ trợ trùng tu các di tích cấp tỉnh (chưa phân bổ)</t>
  </si>
  <si>
    <t>(Kèm theo Quyết định số : 645 /QĐ-UBND ngày 29 tháng  02  năm 2012</t>
  </si>
  <si>
    <t>(Kèm theo Quyết định số    645  /QĐ-UBND ngày 29  / 02  /2012 của UBND tỉnh Quảng Nam)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</si>
</sst>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_(* #,##0_);_(* \(#,##0\);_(* &quot;-&quot;??_);_(@_)"/>
    <numFmt numFmtId="203" formatCode="_(* #,##0.0_);_(* \(#,##0.0\);_(* &quot;-&quot;??_);_(@_)"/>
    <numFmt numFmtId="204" formatCode="0;[Red]0"/>
    <numFmt numFmtId="205" formatCode="#,##0.0"/>
    <numFmt numFmtId="206" formatCode="#,##0.000"/>
    <numFmt numFmtId="207" formatCode="#,##0.00;[Red]#,##0.00"/>
    <numFmt numFmtId="208" formatCode="0.00;[Red]0.00"/>
    <numFmt numFmtId="209" formatCode="#,##0;[Red]#,##0"/>
    <numFmt numFmtId="210" formatCode="0.000"/>
    <numFmt numFmtId="211" formatCode="&quot;\&quot;#,##0;[Red]&quot;\&quot;\-#,##0"/>
    <numFmt numFmtId="212" formatCode="&quot;\&quot;#,##0.00;[Red]&quot;\&quot;\-#,##0.00"/>
    <numFmt numFmtId="213" formatCode="\$#,##0\ ;\(\$#,##0\)"/>
    <numFmt numFmtId="214" formatCode="&quot;\&quot;#,##0;[Red]&quot;\&quot;&quot;\&quot;\-#,##0"/>
    <numFmt numFmtId="215" formatCode="&quot;\&quot;#,##0.00;[Red]&quot;\&quot;&quot;\&quot;&quot;\&quot;&quot;\&quot;&quot;\&quot;&quot;\&quot;\-#,##0.00"/>
    <numFmt numFmtId="216" formatCode="0.0"/>
    <numFmt numFmtId="217" formatCode="#,##0.00\ &quot;€&quot;_);[Red]\(#,##0.00\ &quot;€&quot;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_-* #,##0_-;\-* #,##0_-;_-* &quot;-&quot;??_-;_-@_-"/>
    <numFmt numFmtId="222" formatCode="_-* #,##0.000_-;\-* #,##0.000_-;_-* &quot;-&quot;??_-;_-@_-"/>
  </numFmts>
  <fonts count="64">
    <font>
      <sz val="10"/>
      <name val="Arial"/>
      <family val="0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3"/>
      <name val=".VnTime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b/>
      <u val="single"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sz val="12"/>
      <name val="¹UAAA¼"/>
      <family val="3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sz val="14"/>
      <name val="VNtimes new roman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.5"/>
      <name val="Times New Roman"/>
      <family val="1"/>
    </font>
    <font>
      <b/>
      <u val="single"/>
      <sz val="12"/>
      <name val="Times New Roman"/>
      <family val="1"/>
    </font>
    <font>
      <sz val="11.5"/>
      <name val="Times New Roman"/>
      <family val="1"/>
    </font>
    <font>
      <i/>
      <sz val="11"/>
      <name val="Times New Roman"/>
      <family val="1"/>
    </font>
    <font>
      <sz val="13"/>
      <name val="Arial"/>
      <family val="0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i/>
      <u val="single"/>
      <sz val="12"/>
      <name val="Times New Roman"/>
      <family val="1"/>
    </font>
    <font>
      <sz val="10"/>
      <name val=".VnArial Narrow"/>
      <family val="2"/>
    </font>
    <font>
      <b/>
      <sz val="10"/>
      <name val=".VnArial Narrow"/>
      <family val="2"/>
    </font>
    <font>
      <b/>
      <sz val="16"/>
      <name val=".VnArial NarrowH"/>
      <family val="2"/>
    </font>
    <font>
      <i/>
      <sz val="13"/>
      <name val=".VnArial Narrow"/>
      <family val="2"/>
    </font>
    <font>
      <i/>
      <sz val="10"/>
      <name val=".VnArial Narrow"/>
      <family val="2"/>
    </font>
    <font>
      <b/>
      <sz val="9"/>
      <name val=".VnArial Narrow"/>
      <family val="2"/>
    </font>
    <font>
      <b/>
      <u val="single"/>
      <sz val="10"/>
      <name val=".VnArial Narrow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2"/>
      <name val=".VnArial Narrow"/>
      <family val="2"/>
    </font>
    <font>
      <b/>
      <sz val="12"/>
      <name val=".VnArial Narrow"/>
      <family val="2"/>
    </font>
    <font>
      <sz val="10"/>
      <color indexed="12"/>
      <name val="Arial"/>
      <family val="0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name val="VNtimes new roman"/>
      <family val="0"/>
    </font>
    <font>
      <sz val="13"/>
      <name val="VNtimes new roman"/>
      <family val="0"/>
    </font>
    <font>
      <b/>
      <u val="single"/>
      <sz val="13"/>
      <color indexed="12"/>
      <name val="Times New Roman"/>
      <family val="1"/>
    </font>
    <font>
      <b/>
      <u val="singleAccounting"/>
      <sz val="13"/>
      <color indexed="12"/>
      <name val="Times New Roman"/>
      <family val="1"/>
    </font>
    <font>
      <sz val="14"/>
      <color indexed="10"/>
      <name val="Times New Roman"/>
      <family val="1"/>
    </font>
    <font>
      <b/>
      <sz val="13"/>
      <color indexed="12"/>
      <name val="Times New Roman"/>
      <family val="1"/>
    </font>
    <font>
      <b/>
      <u val="single"/>
      <sz val="13"/>
      <color indexed="10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9" fontId="20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2" fillId="0" borderId="0">
      <alignment/>
      <protection/>
    </xf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2" fontId="23" fillId="0" borderId="0" applyFont="0" applyFill="0" applyBorder="0" applyAlignment="0" applyProtection="0"/>
    <xf numFmtId="211" fontId="23" fillId="0" borderId="0" applyFont="0" applyFill="0" applyBorder="0" applyAlignment="0" applyProtection="0"/>
    <xf numFmtId="0" fontId="24" fillId="0" borderId="0">
      <alignment/>
      <protection/>
    </xf>
  </cellStyleXfs>
  <cellXfs count="4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3" fontId="14" fillId="0" borderId="4" xfId="0" applyNumberFormat="1" applyFont="1" applyBorder="1" applyAlignment="1">
      <alignment/>
    </xf>
    <xf numFmtId="20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/>
    </xf>
    <xf numFmtId="3" fontId="13" fillId="0" borderId="2" xfId="0" applyNumberFormat="1" applyFont="1" applyBorder="1" applyAlignment="1">
      <alignment/>
    </xf>
    <xf numFmtId="205" fontId="13" fillId="0" borderId="0" xfId="0" applyNumberFormat="1" applyFont="1" applyAlignment="1">
      <alignment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/>
    </xf>
    <xf numFmtId="3" fontId="14" fillId="0" borderId="2" xfId="0" applyNumberFormat="1" applyFont="1" applyBorder="1" applyAlignment="1">
      <alignment/>
    </xf>
    <xf numFmtId="205" fontId="13" fillId="0" borderId="0" xfId="22" applyNumberFormat="1" applyFont="1" applyAlignment="1">
      <alignment/>
    </xf>
    <xf numFmtId="3" fontId="12" fillId="0" borderId="0" xfId="0" applyNumberFormat="1" applyFont="1" applyAlignment="1">
      <alignment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3" fontId="13" fillId="0" borderId="3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3" fontId="12" fillId="0" borderId="2" xfId="0" applyNumberFormat="1" applyFont="1" applyBorder="1" applyAlignment="1">
      <alignment/>
    </xf>
    <xf numFmtId="0" fontId="0" fillId="0" borderId="0" xfId="15" applyFont="1" applyFill="1">
      <alignment/>
      <protection/>
    </xf>
    <xf numFmtId="0" fontId="12" fillId="0" borderId="5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2" fillId="0" borderId="2" xfId="0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3" fontId="7" fillId="0" borderId="6" xfId="0" applyNumberFormat="1" applyFont="1" applyBorder="1" applyAlignment="1">
      <alignment horizontal="center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202" fontId="4" fillId="0" borderId="0" xfId="22" applyNumberFormat="1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202" fontId="13" fillId="0" borderId="0" xfId="22" applyNumberFormat="1" applyFont="1" applyAlignment="1">
      <alignment/>
    </xf>
    <xf numFmtId="0" fontId="12" fillId="0" borderId="5" xfId="0" applyFont="1" applyBorder="1" applyAlignment="1">
      <alignment horizontal="center" vertical="center"/>
    </xf>
    <xf numFmtId="202" fontId="12" fillId="0" borderId="5" xfId="22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/>
    </xf>
    <xf numFmtId="202" fontId="12" fillId="0" borderId="4" xfId="22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202" fontId="13" fillId="0" borderId="2" xfId="22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202" fontId="13" fillId="0" borderId="2" xfId="22" applyNumberFormat="1" applyFont="1" applyBorder="1" applyAlignment="1">
      <alignment vertical="top" wrapText="1"/>
    </xf>
    <xf numFmtId="0" fontId="15" fillId="0" borderId="2" xfId="0" applyFont="1" applyBorder="1" applyAlignment="1">
      <alignment horizontal="left" vertical="center"/>
    </xf>
    <xf numFmtId="202" fontId="15" fillId="0" borderId="2" xfId="22" applyNumberFormat="1" applyFont="1" applyBorder="1" applyAlignment="1">
      <alignment horizontal="left" vertical="center"/>
    </xf>
    <xf numFmtId="202" fontId="15" fillId="0" borderId="2" xfId="22" applyNumberFormat="1" applyFont="1" applyBorder="1" applyAlignment="1">
      <alignment vertical="top" wrapText="1"/>
    </xf>
    <xf numFmtId="0" fontId="13" fillId="0" borderId="2" xfId="0" applyFont="1" applyBorder="1" applyAlignment="1">
      <alignment horizontal="justify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202" fontId="13" fillId="0" borderId="3" xfId="22" applyNumberFormat="1" applyFont="1" applyBorder="1" applyAlignment="1">
      <alignment vertical="top" wrapText="1"/>
    </xf>
    <xf numFmtId="0" fontId="14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202" fontId="12" fillId="0" borderId="2" xfId="22" applyNumberFormat="1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202" fontId="13" fillId="0" borderId="0" xfId="0" applyNumberFormat="1" applyFont="1" applyAlignment="1">
      <alignment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justify" vertical="center"/>
    </xf>
    <xf numFmtId="202" fontId="12" fillId="0" borderId="2" xfId="22" applyNumberFormat="1" applyFont="1" applyBorder="1" applyAlignment="1">
      <alignment horizontal="center" vertical="center"/>
    </xf>
    <xf numFmtId="202" fontId="12" fillId="0" borderId="2" xfId="22" applyNumberFormat="1" applyFont="1" applyBorder="1" applyAlignment="1">
      <alignment horizontal="left" vertical="center"/>
    </xf>
    <xf numFmtId="202" fontId="4" fillId="0" borderId="0" xfId="22" applyNumberFormat="1" applyFont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/>
    </xf>
    <xf numFmtId="202" fontId="14" fillId="0" borderId="4" xfId="22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202" fontId="14" fillId="0" borderId="4" xfId="22" applyNumberFormat="1" applyFont="1" applyBorder="1" applyAlignment="1">
      <alignment vertical="top" wrapText="1"/>
    </xf>
    <xf numFmtId="202" fontId="13" fillId="0" borderId="2" xfId="22" applyNumberFormat="1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202" fontId="14" fillId="0" borderId="2" xfId="22" applyNumberFormat="1" applyFont="1" applyBorder="1" applyAlignment="1">
      <alignment horizontal="left" vertical="center"/>
    </xf>
    <xf numFmtId="202" fontId="14" fillId="0" borderId="2" xfId="22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3" fontId="14" fillId="0" borderId="2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/>
    </xf>
    <xf numFmtId="3" fontId="13" fillId="0" borderId="0" xfId="0" applyNumberFormat="1" applyFont="1" applyAlignment="1">
      <alignment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202" fontId="8" fillId="0" borderId="0" xfId="22" applyNumberFormat="1" applyFont="1" applyAlignment="1">
      <alignment horizontal="center"/>
    </xf>
    <xf numFmtId="0" fontId="13" fillId="0" borderId="4" xfId="0" applyFont="1" applyBorder="1" applyAlignment="1">
      <alignment vertical="top" wrapText="1"/>
    </xf>
    <xf numFmtId="202" fontId="13" fillId="0" borderId="4" xfId="22" applyNumberFormat="1" applyFont="1" applyBorder="1" applyAlignment="1">
      <alignment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7" xfId="0" applyFont="1" applyBorder="1" applyAlignment="1">
      <alignment vertical="top" wrapText="1"/>
    </xf>
    <xf numFmtId="202" fontId="13" fillId="0" borderId="7" xfId="0" applyNumberFormat="1" applyFont="1" applyBorder="1" applyAlignment="1">
      <alignment vertical="top" wrapText="1"/>
    </xf>
    <xf numFmtId="202" fontId="13" fillId="0" borderId="7" xfId="22" applyNumberFormat="1" applyFont="1" applyBorder="1" applyAlignment="1">
      <alignment vertical="top" wrapText="1"/>
    </xf>
    <xf numFmtId="202" fontId="12" fillId="0" borderId="5" xfId="0" applyNumberFormat="1" applyFont="1" applyBorder="1" applyAlignment="1">
      <alignment horizontal="center" vertical="center"/>
    </xf>
    <xf numFmtId="202" fontId="1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4" fillId="0" borderId="0" xfId="0" applyFont="1" applyAlignment="1">
      <alignment/>
    </xf>
    <xf numFmtId="202" fontId="34" fillId="0" borderId="0" xfId="0" applyNumberFormat="1" applyFont="1" applyAlignment="1">
      <alignment/>
    </xf>
    <xf numFmtId="0" fontId="34" fillId="0" borderId="4" xfId="0" applyFont="1" applyBorder="1" applyAlignment="1">
      <alignment horizontal="center" vertical="top" wrapText="1"/>
    </xf>
    <xf numFmtId="202" fontId="40" fillId="0" borderId="4" xfId="0" applyNumberFormat="1" applyFont="1" applyBorder="1" applyAlignment="1">
      <alignment horizontal="center" vertical="center"/>
    </xf>
    <xf numFmtId="202" fontId="35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top" wrapText="1"/>
    </xf>
    <xf numFmtId="202" fontId="34" fillId="0" borderId="2" xfId="22" applyNumberFormat="1" applyFont="1" applyBorder="1" applyAlignment="1">
      <alignment horizontal="center" vertical="center"/>
    </xf>
    <xf numFmtId="202" fontId="38" fillId="0" borderId="2" xfId="22" applyNumberFormat="1" applyFont="1" applyBorder="1" applyAlignment="1">
      <alignment horizontal="center" vertical="center"/>
    </xf>
    <xf numFmtId="202" fontId="34" fillId="0" borderId="2" xfId="22" applyNumberFormat="1" applyFont="1" applyFill="1" applyBorder="1" applyAlignment="1">
      <alignment horizontal="center" vertical="center"/>
    </xf>
    <xf numFmtId="202" fontId="35" fillId="0" borderId="2" xfId="22" applyNumberFormat="1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top" wrapText="1"/>
    </xf>
    <xf numFmtId="0" fontId="38" fillId="0" borderId="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vertical="top" wrapText="1"/>
    </xf>
    <xf numFmtId="202" fontId="34" fillId="0" borderId="2" xfId="22" applyNumberFormat="1" applyFont="1" applyBorder="1" applyAlignment="1">
      <alignment horizontal="center" vertical="center" wrapText="1"/>
    </xf>
    <xf numFmtId="202" fontId="38" fillId="0" borderId="2" xfId="22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wrapText="1"/>
    </xf>
    <xf numFmtId="0" fontId="30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202" fontId="12" fillId="0" borderId="2" xfId="22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3" fontId="26" fillId="0" borderId="0" xfId="0" applyNumberFormat="1" applyFont="1" applyAlignment="1">
      <alignment horizontal="left" vertical="center" wrapText="1"/>
    </xf>
    <xf numFmtId="0" fontId="42" fillId="0" borderId="5" xfId="0" applyFont="1" applyBorder="1" applyAlignment="1">
      <alignment horizontal="center" vertical="center"/>
    </xf>
    <xf numFmtId="0" fontId="42" fillId="0" borderId="5" xfId="0" applyNumberFormat="1" applyFont="1" applyBorder="1" applyAlignment="1">
      <alignment horizontal="center" vertical="center"/>
    </xf>
    <xf numFmtId="0" fontId="42" fillId="0" borderId="5" xfId="0" applyNumberFormat="1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32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top" wrapText="1"/>
    </xf>
    <xf numFmtId="0" fontId="10" fillId="0" borderId="2" xfId="0" applyNumberFormat="1" applyFont="1" applyBorder="1" applyAlignment="1">
      <alignment vertical="top" wrapText="1"/>
    </xf>
    <xf numFmtId="0" fontId="10" fillId="0" borderId="2" xfId="0" applyNumberFormat="1" applyFont="1" applyBorder="1" applyAlignment="1">
      <alignment vertical="top"/>
    </xf>
    <xf numFmtId="0" fontId="10" fillId="0" borderId="2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13" fillId="2" borderId="2" xfId="0" applyNumberFormat="1" applyFont="1" applyFill="1" applyBorder="1" applyAlignment="1">
      <alignment/>
    </xf>
    <xf numFmtId="3" fontId="13" fillId="2" borderId="2" xfId="0" applyNumberFormat="1" applyFont="1" applyFill="1" applyBorder="1" applyAlignment="1">
      <alignment vertical="center" wrapText="1"/>
    </xf>
    <xf numFmtId="3" fontId="43" fillId="2" borderId="2" xfId="0" applyNumberFormat="1" applyFont="1" applyFill="1" applyBorder="1" applyAlignment="1">
      <alignment/>
    </xf>
    <xf numFmtId="0" fontId="34" fillId="0" borderId="0" xfId="0" applyFont="1" applyAlignment="1">
      <alignment horizontal="center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/>
    </xf>
    <xf numFmtId="221" fontId="8" fillId="0" borderId="0" xfId="22" applyNumberFormat="1" applyFont="1" applyAlignment="1">
      <alignment horizontal="center" vertical="center"/>
    </xf>
    <xf numFmtId="221" fontId="8" fillId="0" borderId="0" xfId="22" applyNumberFormat="1" applyFont="1" applyAlignment="1">
      <alignment vertical="center"/>
    </xf>
    <xf numFmtId="202" fontId="34" fillId="0" borderId="2" xfId="22" applyNumberFormat="1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202" fontId="38" fillId="0" borderId="2" xfId="22" applyNumberFormat="1" applyFont="1" applyBorder="1" applyAlignment="1">
      <alignment horizontal="left" vertical="center" wrapText="1"/>
    </xf>
    <xf numFmtId="0" fontId="10" fillId="0" borderId="8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202" fontId="34" fillId="0" borderId="7" xfId="22" applyNumberFormat="1" applyFont="1" applyBorder="1" applyAlignment="1">
      <alignment horizontal="center" vertical="center"/>
    </xf>
    <xf numFmtId="202" fontId="38" fillId="0" borderId="7" xfId="22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34" fillId="0" borderId="0" xfId="0" applyFont="1" applyAlignment="1">
      <alignment wrapText="1"/>
    </xf>
    <xf numFmtId="0" fontId="31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/>
    </xf>
    <xf numFmtId="0" fontId="11" fillId="0" borderId="2" xfId="0" applyNumberFormat="1" applyFont="1" applyBorder="1" applyAlignment="1">
      <alignment horizontal="center"/>
    </xf>
    <xf numFmtId="0" fontId="4" fillId="0" borderId="0" xfId="0" applyFont="1" applyAlignment="1">
      <alignment vertical="top"/>
    </xf>
    <xf numFmtId="0" fontId="1" fillId="0" borderId="9" xfId="0" applyNumberFormat="1" applyFont="1" applyFill="1" applyBorder="1" applyAlignment="1">
      <alignment/>
    </xf>
    <xf numFmtId="0" fontId="47" fillId="0" borderId="0" xfId="0" applyFont="1" applyAlignment="1">
      <alignment horizontal="center"/>
    </xf>
    <xf numFmtId="0" fontId="48" fillId="0" borderId="4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8" fillId="0" borderId="2" xfId="0" applyFont="1" applyBorder="1" applyAlignment="1">
      <alignment horizontal="center"/>
    </xf>
    <xf numFmtId="0" fontId="4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4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206" fontId="0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0" fontId="50" fillId="0" borderId="2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justify" vertical="center" wrapText="1"/>
    </xf>
    <xf numFmtId="206" fontId="51" fillId="0" borderId="2" xfId="0" applyNumberFormat="1" applyFont="1" applyBorder="1" applyAlignment="1">
      <alignment horizontal="right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justify" vertical="center" wrapText="1"/>
    </xf>
    <xf numFmtId="221" fontId="3" fillId="0" borderId="2" xfId="22" applyNumberFormat="1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 wrapText="1"/>
    </xf>
    <xf numFmtId="206" fontId="51" fillId="0" borderId="2" xfId="22" applyNumberFormat="1" applyFont="1" applyBorder="1" applyAlignment="1">
      <alignment horizontal="right" vertical="center" wrapText="1"/>
    </xf>
    <xf numFmtId="206" fontId="3" fillId="0" borderId="2" xfId="22" applyNumberFormat="1" applyFont="1" applyBorder="1" applyAlignment="1">
      <alignment horizontal="right" vertical="center"/>
    </xf>
    <xf numFmtId="0" fontId="52" fillId="0" borderId="2" xfId="0" applyFont="1" applyBorder="1" applyAlignment="1">
      <alignment horizontal="center" vertical="center" wrapText="1"/>
    </xf>
    <xf numFmtId="3" fontId="52" fillId="0" borderId="2" xfId="0" applyNumberFormat="1" applyFont="1" applyBorder="1" applyAlignment="1">
      <alignment horizontal="center" vertical="center" wrapText="1"/>
    </xf>
    <xf numFmtId="206" fontId="52" fillId="0" borderId="2" xfId="22" applyNumberFormat="1" applyFont="1" applyBorder="1" applyAlignment="1">
      <alignment horizontal="right" vertical="center" wrapText="1"/>
    </xf>
    <xf numFmtId="0" fontId="50" fillId="0" borderId="2" xfId="0" applyFont="1" applyBorder="1" applyAlignment="1">
      <alignment horizontal="center" vertical="center"/>
    </xf>
    <xf numFmtId="206" fontId="51" fillId="0" borderId="2" xfId="22" applyNumberFormat="1" applyFont="1" applyBorder="1" applyAlignment="1">
      <alignment horizontal="right" vertical="center"/>
    </xf>
    <xf numFmtId="0" fontId="44" fillId="0" borderId="2" xfId="0" applyFont="1" applyBorder="1" applyAlignment="1">
      <alignment horizontal="center" vertical="center"/>
    </xf>
    <xf numFmtId="206" fontId="1" fillId="0" borderId="2" xfId="22" applyNumberFormat="1" applyFont="1" applyBorder="1" applyAlignment="1">
      <alignment horizontal="right" vertical="center"/>
    </xf>
    <xf numFmtId="3" fontId="44" fillId="0" borderId="2" xfId="0" applyNumberFormat="1" applyFont="1" applyBorder="1" applyAlignment="1">
      <alignment horizontal="justify" vertical="center" wrapText="1"/>
    </xf>
    <xf numFmtId="3" fontId="44" fillId="0" borderId="2" xfId="0" applyNumberFormat="1" applyFont="1" applyBorder="1" applyAlignment="1">
      <alignment horizontal="center" vertical="center" wrapText="1"/>
    </xf>
    <xf numFmtId="3" fontId="52" fillId="0" borderId="2" xfId="22" applyNumberFormat="1" applyFont="1" applyBorder="1" applyAlignment="1">
      <alignment horizontal="center" vertical="center" wrapText="1"/>
    </xf>
    <xf numFmtId="3" fontId="53" fillId="0" borderId="2" xfId="22" applyNumberFormat="1" applyFont="1" applyBorder="1" applyAlignment="1">
      <alignment horizontal="center" vertical="center" wrapText="1"/>
    </xf>
    <xf numFmtId="3" fontId="50" fillId="0" borderId="2" xfId="22" applyNumberFormat="1" applyFont="1" applyBorder="1" applyAlignment="1">
      <alignment horizontal="center" vertical="center" wrapText="1"/>
    </xf>
    <xf numFmtId="3" fontId="50" fillId="0" borderId="2" xfId="22" applyNumberFormat="1" applyFont="1" applyBorder="1" applyAlignment="1">
      <alignment horizontal="justify" vertical="center" wrapText="1"/>
    </xf>
    <xf numFmtId="3" fontId="44" fillId="0" borderId="2" xfId="22" applyNumberFormat="1" applyFont="1" applyBorder="1" applyAlignment="1">
      <alignment horizontal="center" vertical="center" wrapText="1"/>
    </xf>
    <xf numFmtId="3" fontId="44" fillId="0" borderId="2" xfId="22" applyNumberFormat="1" applyFont="1" applyBorder="1" applyAlignment="1">
      <alignment horizontal="justify" vertical="center" wrapText="1"/>
    </xf>
    <xf numFmtId="206" fontId="1" fillId="0" borderId="2" xfId="22" applyNumberFormat="1" applyFont="1" applyBorder="1" applyAlignment="1">
      <alignment horizontal="right" vertical="center" wrapText="1"/>
    </xf>
    <xf numFmtId="206" fontId="54" fillId="0" borderId="2" xfId="22" applyNumberFormat="1" applyFont="1" applyBorder="1" applyAlignment="1">
      <alignment horizontal="right" vertical="center"/>
    </xf>
    <xf numFmtId="206" fontId="55" fillId="0" borderId="2" xfId="22" applyNumberFormat="1" applyFont="1" applyBorder="1" applyAlignment="1">
      <alignment horizontal="right" vertical="center"/>
    </xf>
    <xf numFmtId="206" fontId="52" fillId="0" borderId="2" xfId="22" applyNumberFormat="1" applyFont="1" applyBorder="1" applyAlignment="1">
      <alignment horizontal="right" vertical="center"/>
    </xf>
    <xf numFmtId="221" fontId="1" fillId="0" borderId="2" xfId="22" applyNumberFormat="1" applyFont="1" applyBorder="1" applyAlignment="1">
      <alignment horizontal="center" vertical="center"/>
    </xf>
    <xf numFmtId="3" fontId="50" fillId="0" borderId="2" xfId="0" applyNumberFormat="1" applyFont="1" applyBorder="1" applyAlignment="1">
      <alignment horizontal="center" vertical="center" wrapText="1"/>
    </xf>
    <xf numFmtId="3" fontId="50" fillId="0" borderId="2" xfId="0" applyNumberFormat="1" applyFont="1" applyBorder="1" applyAlignment="1">
      <alignment horizontal="justify" vertical="center" wrapText="1"/>
    </xf>
    <xf numFmtId="3" fontId="44" fillId="0" borderId="2" xfId="0" applyNumberFormat="1" applyFont="1" applyBorder="1" applyAlignment="1">
      <alignment horizontal="center" vertical="center"/>
    </xf>
    <xf numFmtId="3" fontId="44" fillId="0" borderId="2" xfId="0" applyNumberFormat="1" applyFont="1" applyBorder="1" applyAlignment="1">
      <alignment horizontal="center" vertical="center" wrapText="1" shrinkToFit="1"/>
    </xf>
    <xf numFmtId="0" fontId="56" fillId="0" borderId="0" xfId="0" applyFont="1" applyAlignment="1">
      <alignment vertical="center"/>
    </xf>
    <xf numFmtId="206" fontId="1" fillId="0" borderId="2" xfId="22" applyNumberFormat="1" applyFont="1" applyBorder="1" applyAlignment="1">
      <alignment vertical="center"/>
    </xf>
    <xf numFmtId="0" fontId="57" fillId="0" borderId="0" xfId="0" applyFont="1" applyAlignment="1">
      <alignment vertical="center"/>
    </xf>
    <xf numFmtId="206" fontId="58" fillId="0" borderId="2" xfId="22" applyNumberFormat="1" applyFont="1" applyBorder="1" applyAlignment="1">
      <alignment horizontal="right" vertical="center"/>
    </xf>
    <xf numFmtId="221" fontId="11" fillId="0" borderId="2" xfId="22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221" fontId="59" fillId="0" borderId="2" xfId="22" applyNumberFormat="1" applyFont="1" applyBorder="1" applyAlignment="1">
      <alignment horizontal="right" vertical="center"/>
    </xf>
    <xf numFmtId="221" fontId="58" fillId="0" borderId="2" xfId="22" applyNumberFormat="1" applyFont="1" applyBorder="1" applyAlignment="1">
      <alignment horizontal="left" vertical="center"/>
    </xf>
    <xf numFmtId="221" fontId="59" fillId="0" borderId="2" xfId="22" applyNumberFormat="1" applyFont="1" applyBorder="1" applyAlignment="1">
      <alignment horizontal="center" vertical="center"/>
    </xf>
    <xf numFmtId="221" fontId="1" fillId="0" borderId="2" xfId="22" applyNumberFormat="1" applyFont="1" applyBorder="1" applyAlignment="1">
      <alignment horizontal="left" vertical="center"/>
    </xf>
    <xf numFmtId="202" fontId="60" fillId="0" borderId="2" xfId="22" applyNumberFormat="1" applyFont="1" applyBorder="1" applyAlignment="1">
      <alignment vertical="top" wrapText="1"/>
    </xf>
    <xf numFmtId="0" fontId="12" fillId="0" borderId="3" xfId="0" applyFont="1" applyBorder="1" applyAlignment="1">
      <alignment/>
    </xf>
    <xf numFmtId="202" fontId="12" fillId="0" borderId="3" xfId="22" applyNumberFormat="1" applyFont="1" applyBorder="1" applyAlignment="1">
      <alignment horizontal="left" vertical="center"/>
    </xf>
    <xf numFmtId="3" fontId="60" fillId="0" borderId="2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221" fontId="61" fillId="0" borderId="2" xfId="22" applyNumberFormat="1" applyFont="1" applyBorder="1" applyAlignment="1">
      <alignment horizontal="right" vertical="center"/>
    </xf>
    <xf numFmtId="221" fontId="61" fillId="0" borderId="2" xfId="22" applyNumberFormat="1" applyFont="1" applyBorder="1" applyAlignment="1">
      <alignment horizontal="left" vertical="center" wrapText="1"/>
    </xf>
    <xf numFmtId="206" fontId="61" fillId="0" borderId="2" xfId="22" applyNumberFormat="1" applyFont="1" applyBorder="1" applyAlignment="1">
      <alignment horizontal="right" vertical="center"/>
    </xf>
    <xf numFmtId="3" fontId="60" fillId="0" borderId="0" xfId="0" applyNumberFormat="1" applyFont="1" applyAlignment="1">
      <alignment/>
    </xf>
    <xf numFmtId="221" fontId="3" fillId="0" borderId="12" xfId="22" applyNumberFormat="1" applyFont="1" applyBorder="1" applyAlignment="1">
      <alignment horizontal="center" vertical="center"/>
    </xf>
    <xf numFmtId="206" fontId="3" fillId="0" borderId="12" xfId="22" applyNumberFormat="1" applyFont="1" applyBorder="1" applyAlignment="1">
      <alignment vertical="center" wrapText="1"/>
    </xf>
    <xf numFmtId="221" fontId="3" fillId="0" borderId="13" xfId="22" applyNumberFormat="1" applyFont="1" applyBorder="1" applyAlignment="1">
      <alignment horizontal="center" vertical="center"/>
    </xf>
    <xf numFmtId="1" fontId="3" fillId="0" borderId="13" xfId="22" applyNumberFormat="1" applyFont="1" applyBorder="1" applyAlignment="1">
      <alignment horizontal="center" vertical="center"/>
    </xf>
    <xf numFmtId="1" fontId="3" fillId="0" borderId="12" xfId="22" applyNumberFormat="1" applyFont="1" applyBorder="1" applyAlignment="1">
      <alignment horizontal="center" vertical="center"/>
    </xf>
    <xf numFmtId="3" fontId="56" fillId="0" borderId="9" xfId="0" applyNumberFormat="1" applyFont="1" applyBorder="1" applyAlignment="1">
      <alignment horizontal="center" vertical="center"/>
    </xf>
    <xf numFmtId="221" fontId="62" fillId="0" borderId="4" xfId="22" applyNumberFormat="1" applyFont="1" applyBorder="1" applyAlignment="1">
      <alignment horizontal="right" vertical="center"/>
    </xf>
    <xf numFmtId="221" fontId="62" fillId="0" borderId="4" xfId="22" applyNumberFormat="1" applyFont="1" applyBorder="1" applyAlignment="1">
      <alignment horizontal="center" vertical="center"/>
    </xf>
    <xf numFmtId="221" fontId="52" fillId="0" borderId="4" xfId="22" applyNumberFormat="1" applyFont="1" applyBorder="1" applyAlignment="1">
      <alignment horizontal="center" vertical="center"/>
    </xf>
    <xf numFmtId="1" fontId="62" fillId="0" borderId="4" xfId="22" applyNumberFormat="1" applyFont="1" applyBorder="1" applyAlignment="1">
      <alignment horizontal="right" vertical="center"/>
    </xf>
    <xf numFmtId="206" fontId="62" fillId="0" borderId="4" xfId="22" applyNumberFormat="1" applyFont="1" applyBorder="1" applyAlignment="1">
      <alignment horizontal="right" vertical="center"/>
    </xf>
    <xf numFmtId="221" fontId="58" fillId="0" borderId="2" xfId="22" applyNumberFormat="1" applyFont="1" applyBorder="1" applyAlignment="1">
      <alignment horizontal="right" vertical="center"/>
    </xf>
    <xf numFmtId="221" fontId="58" fillId="0" borderId="2" xfId="22" applyNumberFormat="1" applyFont="1" applyBorder="1" applyAlignment="1">
      <alignment horizontal="center" vertical="center"/>
    </xf>
    <xf numFmtId="1" fontId="58" fillId="0" borderId="2" xfId="22" applyNumberFormat="1" applyFont="1" applyBorder="1" applyAlignment="1">
      <alignment horizontal="right" vertical="center"/>
    </xf>
    <xf numFmtId="221" fontId="3" fillId="0" borderId="2" xfId="22" applyNumberFormat="1" applyFont="1" applyBorder="1" applyAlignment="1">
      <alignment horizontal="right" vertical="center"/>
    </xf>
    <xf numFmtId="221" fontId="3" fillId="0" borderId="2" xfId="22" applyNumberFormat="1" applyFont="1" applyBorder="1" applyAlignment="1">
      <alignment horizontal="left" vertical="center"/>
    </xf>
    <xf numFmtId="1" fontId="3" fillId="0" borderId="2" xfId="22" applyNumberFormat="1" applyFont="1" applyBorder="1" applyAlignment="1">
      <alignment horizontal="right" vertical="center"/>
    </xf>
    <xf numFmtId="221" fontId="11" fillId="0" borderId="2" xfId="22" applyNumberFormat="1" applyFont="1" applyBorder="1" applyAlignment="1">
      <alignment horizontal="left" vertical="center"/>
    </xf>
    <xf numFmtId="221" fontId="11" fillId="0" borderId="2" xfId="22" applyNumberFormat="1" applyFont="1" applyBorder="1" applyAlignment="1">
      <alignment horizontal="right" vertical="center"/>
    </xf>
    <xf numFmtId="1" fontId="11" fillId="0" borderId="2" xfId="0" applyNumberFormat="1" applyFont="1" applyBorder="1" applyAlignment="1">
      <alignment horizontal="right" vertical="center" wrapText="1"/>
    </xf>
    <xf numFmtId="206" fontId="11" fillId="0" borderId="2" xfId="0" applyNumberFormat="1" applyFont="1" applyBorder="1" applyAlignment="1">
      <alignment horizontal="right" vertical="center" wrapText="1"/>
    </xf>
    <xf numFmtId="1" fontId="3" fillId="0" borderId="2" xfId="0" applyNumberFormat="1" applyFont="1" applyBorder="1" applyAlignment="1">
      <alignment horizontal="right" vertical="center" wrapText="1"/>
    </xf>
    <xf numFmtId="1" fontId="1" fillId="0" borderId="2" xfId="22" applyNumberFormat="1" applyFont="1" applyBorder="1" applyAlignment="1">
      <alignment horizontal="right" vertical="center" wrapText="1"/>
    </xf>
    <xf numFmtId="1" fontId="1" fillId="0" borderId="2" xfId="22" applyNumberFormat="1" applyFont="1" applyBorder="1" applyAlignment="1">
      <alignment vertical="center"/>
    </xf>
    <xf numFmtId="1" fontId="3" fillId="0" borderId="2" xfId="22" applyNumberFormat="1" applyFont="1" applyBorder="1" applyAlignment="1">
      <alignment horizontal="right" vertical="center" wrapText="1"/>
    </xf>
    <xf numFmtId="1" fontId="52" fillId="0" borderId="2" xfId="22" applyNumberFormat="1" applyFont="1" applyBorder="1" applyAlignment="1">
      <alignment horizontal="righ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 quotePrefix="1">
      <alignment horizontal="center" vertical="center" wrapText="1"/>
    </xf>
    <xf numFmtId="1" fontId="51" fillId="0" borderId="2" xfId="0" applyNumberFormat="1" applyFont="1" applyBorder="1" applyAlignment="1">
      <alignment horizontal="center" vertical="center" wrapText="1"/>
    </xf>
    <xf numFmtId="1" fontId="53" fillId="0" borderId="2" xfId="22" applyNumberFormat="1" applyFont="1" applyBorder="1" applyAlignment="1">
      <alignment horizontal="center" vertical="center" wrapText="1"/>
    </xf>
    <xf numFmtId="1" fontId="51" fillId="0" borderId="2" xfId="22" applyNumberFormat="1" applyFont="1" applyBorder="1" applyAlignment="1">
      <alignment horizontal="center" vertical="center" wrapText="1"/>
    </xf>
    <xf numFmtId="1" fontId="1" fillId="0" borderId="2" xfId="22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51" fillId="0" borderId="2" xfId="0" applyNumberFormat="1" applyFont="1" applyBorder="1" applyAlignment="1">
      <alignment horizontal="center" vertical="center"/>
    </xf>
    <xf numFmtId="3" fontId="63" fillId="0" borderId="2" xfId="22" applyNumberFormat="1" applyFont="1" applyBorder="1" applyAlignment="1">
      <alignment horizontal="justify" vertical="center" wrapText="1"/>
    </xf>
    <xf numFmtId="3" fontId="63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221" fontId="52" fillId="0" borderId="2" xfId="22" applyNumberFormat="1" applyFont="1" applyBorder="1" applyAlignment="1">
      <alignment horizontal="right" vertical="center"/>
    </xf>
    <xf numFmtId="221" fontId="52" fillId="0" borderId="2" xfId="22" applyNumberFormat="1" applyFont="1" applyBorder="1" applyAlignment="1">
      <alignment horizontal="left" vertical="center"/>
    </xf>
    <xf numFmtId="1" fontId="52" fillId="0" borderId="2" xfId="22" applyNumberFormat="1" applyFont="1" applyBorder="1" applyAlignment="1">
      <alignment horizontal="right" vertical="center"/>
    </xf>
    <xf numFmtId="1" fontId="52" fillId="0" borderId="2" xfId="22" applyNumberFormat="1" applyFont="1" applyBorder="1" applyAlignment="1">
      <alignment vertical="center"/>
    </xf>
    <xf numFmtId="3" fontId="52" fillId="0" borderId="2" xfId="0" applyNumberFormat="1" applyFont="1" applyBorder="1" applyAlignment="1">
      <alignment horizontal="left" vertical="center" wrapText="1"/>
    </xf>
    <xf numFmtId="3" fontId="52" fillId="0" borderId="2" xfId="0" applyNumberFormat="1" applyFont="1" applyBorder="1" applyAlignment="1">
      <alignment horizontal="center" vertical="center" wrapText="1" shrinkToFit="1"/>
    </xf>
    <xf numFmtId="1" fontId="52" fillId="0" borderId="2" xfId="0" applyNumberFormat="1" applyFont="1" applyBorder="1" applyAlignment="1">
      <alignment horizontal="center" vertical="center"/>
    </xf>
    <xf numFmtId="221" fontId="1" fillId="0" borderId="2" xfId="22" applyNumberFormat="1" applyFont="1" applyBorder="1" applyAlignment="1">
      <alignment horizontal="right" vertical="center"/>
    </xf>
    <xf numFmtId="1" fontId="1" fillId="0" borderId="2" xfId="22" applyNumberFormat="1" applyFont="1" applyBorder="1" applyAlignment="1">
      <alignment horizontal="right" vertical="center"/>
    </xf>
    <xf numFmtId="1" fontId="61" fillId="0" borderId="2" xfId="22" applyNumberFormat="1" applyFont="1" applyBorder="1" applyAlignment="1">
      <alignment horizontal="right" vertical="center"/>
    </xf>
    <xf numFmtId="1" fontId="61" fillId="0" borderId="2" xfId="22" applyNumberFormat="1" applyFont="1" applyBorder="1" applyAlignment="1">
      <alignment vertical="center"/>
    </xf>
    <xf numFmtId="221" fontId="58" fillId="0" borderId="2" xfId="22" applyNumberFormat="1" applyFont="1" applyBorder="1" applyAlignment="1">
      <alignment horizontal="left" vertical="center" wrapText="1"/>
    </xf>
    <xf numFmtId="221" fontId="3" fillId="0" borderId="2" xfId="22" applyNumberFormat="1" applyFont="1" applyBorder="1" applyAlignment="1">
      <alignment vertical="center"/>
    </xf>
    <xf numFmtId="1" fontId="59" fillId="0" borderId="2" xfId="22" applyNumberFormat="1" applyFont="1" applyBorder="1" applyAlignment="1">
      <alignment vertical="center"/>
    </xf>
    <xf numFmtId="206" fontId="59" fillId="0" borderId="2" xfId="22" applyNumberFormat="1" applyFont="1" applyBorder="1" applyAlignment="1">
      <alignment vertical="center"/>
    </xf>
    <xf numFmtId="3" fontId="44" fillId="0" borderId="3" xfId="22" applyNumberFormat="1" applyFont="1" applyBorder="1" applyAlignment="1">
      <alignment horizontal="center" vertical="center" wrapText="1"/>
    </xf>
    <xf numFmtId="0" fontId="44" fillId="0" borderId="3" xfId="0" applyFont="1" applyBorder="1" applyAlignment="1">
      <alignment horizontal="justify" vertical="center" wrapText="1"/>
    </xf>
    <xf numFmtId="1" fontId="1" fillId="0" borderId="3" xfId="22" applyNumberFormat="1" applyFont="1" applyBorder="1" applyAlignment="1">
      <alignment horizontal="center" vertical="center" wrapText="1"/>
    </xf>
    <xf numFmtId="206" fontId="1" fillId="0" borderId="3" xfId="22" applyNumberFormat="1" applyFont="1" applyBorder="1" applyAlignment="1">
      <alignment horizontal="right" vertical="center"/>
    </xf>
    <xf numFmtId="0" fontId="42" fillId="0" borderId="12" xfId="0" applyNumberFormat="1" applyFont="1" applyBorder="1" applyAlignment="1">
      <alignment horizontal="center" vertical="center" wrapText="1"/>
    </xf>
    <xf numFmtId="0" fontId="42" fillId="0" borderId="14" xfId="0" applyNumberFormat="1" applyFont="1" applyBorder="1" applyAlignment="1">
      <alignment horizontal="center" vertical="center" wrapText="1"/>
    </xf>
    <xf numFmtId="3" fontId="44" fillId="0" borderId="7" xfId="0" applyNumberFormat="1" applyFont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 vertical="center" wrapText="1"/>
    </xf>
    <xf numFmtId="3" fontId="44" fillId="0" borderId="9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2" fillId="0" borderId="5" xfId="0" applyNumberFormat="1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42" fillId="0" borderId="16" xfId="0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42" fillId="0" borderId="5" xfId="0" applyNumberFormat="1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41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3" fontId="44" fillId="0" borderId="7" xfId="0" applyNumberFormat="1" applyFont="1" applyBorder="1" applyAlignment="1">
      <alignment horizontal="center" vertical="center" wrapText="1" shrinkToFit="1"/>
    </xf>
    <xf numFmtId="3" fontId="44" fillId="0" borderId="15" xfId="0" applyNumberFormat="1" applyFont="1" applyBorder="1" applyAlignment="1">
      <alignment horizontal="center" vertical="center" wrapText="1" shrinkToFit="1"/>
    </xf>
    <xf numFmtId="3" fontId="44" fillId="0" borderId="7" xfId="22" applyNumberFormat="1" applyFont="1" applyBorder="1" applyAlignment="1">
      <alignment horizontal="center" vertical="center" wrapText="1"/>
    </xf>
    <xf numFmtId="3" fontId="44" fillId="0" borderId="9" xfId="22" applyNumberFormat="1" applyFont="1" applyBorder="1" applyAlignment="1">
      <alignment horizontal="center" vertical="center" wrapText="1"/>
    </xf>
    <xf numFmtId="3" fontId="44" fillId="0" borderId="15" xfId="2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21" fontId="28" fillId="0" borderId="6" xfId="22" applyNumberFormat="1" applyFont="1" applyBorder="1" applyAlignment="1">
      <alignment horizontal="center" vertical="center"/>
    </xf>
    <xf numFmtId="3" fontId="44" fillId="0" borderId="2" xfId="22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4" fillId="0" borderId="2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1" fontId="3" fillId="0" borderId="12" xfId="22" applyNumberFormat="1" applyFont="1" applyBorder="1" applyAlignment="1">
      <alignment horizontal="center" vertical="center" wrapText="1"/>
    </xf>
    <xf numFmtId="1" fontId="3" fillId="0" borderId="9" xfId="22" applyNumberFormat="1" applyFont="1" applyBorder="1" applyAlignment="1">
      <alignment horizontal="center" vertical="center" wrapText="1"/>
    </xf>
    <xf numFmtId="1" fontId="3" fillId="0" borderId="14" xfId="22" applyNumberFormat="1" applyFont="1" applyBorder="1" applyAlignment="1">
      <alignment horizontal="center" vertical="center" wrapText="1"/>
    </xf>
    <xf numFmtId="206" fontId="3" fillId="0" borderId="9" xfId="22" applyNumberFormat="1" applyFont="1" applyBorder="1" applyAlignment="1">
      <alignment horizontal="center" vertical="center" wrapText="1"/>
    </xf>
    <xf numFmtId="206" fontId="3" fillId="0" borderId="14" xfId="22" applyNumberFormat="1" applyFont="1" applyBorder="1" applyAlignment="1">
      <alignment horizontal="center" vertical="center" wrapText="1"/>
    </xf>
    <xf numFmtId="221" fontId="3" fillId="0" borderId="12" xfId="22" applyNumberFormat="1" applyFont="1" applyBorder="1" applyAlignment="1">
      <alignment horizontal="right" vertical="center"/>
    </xf>
    <xf numFmtId="221" fontId="3" fillId="0" borderId="9" xfId="22" applyNumberFormat="1" applyFont="1" applyBorder="1" applyAlignment="1">
      <alignment horizontal="right" vertical="center"/>
    </xf>
    <xf numFmtId="221" fontId="3" fillId="0" borderId="14" xfId="22" applyNumberFormat="1" applyFont="1" applyBorder="1" applyAlignment="1">
      <alignment horizontal="right" vertical="center"/>
    </xf>
    <xf numFmtId="221" fontId="3" fillId="0" borderId="12" xfId="22" applyNumberFormat="1" applyFont="1" applyBorder="1" applyAlignment="1">
      <alignment horizontal="center" vertical="center"/>
    </xf>
    <xf numFmtId="221" fontId="3" fillId="0" borderId="9" xfId="22" applyNumberFormat="1" applyFont="1" applyBorder="1" applyAlignment="1">
      <alignment horizontal="center" vertical="center"/>
    </xf>
    <xf numFmtId="221" fontId="3" fillId="0" borderId="14" xfId="22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3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8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0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202" fontId="4" fillId="0" borderId="0" xfId="22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4">
    <cellStyle name="Normal" xfId="0"/>
    <cellStyle name="??_kc-elec system check list" xfId="15"/>
    <cellStyle name="AeE­ [0]_INQUIRY ¿μ¾÷AßAø " xfId="16"/>
    <cellStyle name="AeE­_INQUIRY ¿μ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ing 1" xfId="31"/>
    <cellStyle name="Heading 2" xfId="32"/>
    <cellStyle name="Hyperlink" xfId="33"/>
    <cellStyle name="Normal - Style1" xfId="34"/>
    <cellStyle name="Percent" xfId="35"/>
    <cellStyle name="Total" xfId="36"/>
    <cellStyle name="똿뗦먛귟 [0.00]_PRODUCT DETAIL Q1" xfId="37"/>
    <cellStyle name="똿뗦먛귟_PRODUCT DETAIL Q1" xfId="38"/>
    <cellStyle name="믅됞 [0.00]_PRODUCT DETAIL Q1" xfId="39"/>
    <cellStyle name="믅됞_PRODUCT DETAIL Q1" xfId="40"/>
    <cellStyle name="백분율_HOBONG" xfId="41"/>
    <cellStyle name="뷭?_BOOKSHIP" xfId="42"/>
    <cellStyle name="콤마 [0]_1202" xfId="43"/>
    <cellStyle name="콤마_1202" xfId="44"/>
    <cellStyle name="통화 [0]_1202" xfId="45"/>
    <cellStyle name="통화_1202" xfId="46"/>
    <cellStyle name="표준_(정보부문)월별인원계획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2" name="Line 11"/>
        <xdr:cNvSpPr>
          <a:spLocks/>
        </xdr:cNvSpPr>
      </xdr:nvSpPr>
      <xdr:spPr>
        <a:xfrm>
          <a:off x="28575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3" name="Line 14"/>
        <xdr:cNvSpPr>
          <a:spLocks/>
        </xdr:cNvSpPr>
      </xdr:nvSpPr>
      <xdr:spPr>
        <a:xfrm>
          <a:off x="28575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4" name="Line 15"/>
        <xdr:cNvSpPr>
          <a:spLocks/>
        </xdr:cNvSpPr>
      </xdr:nvSpPr>
      <xdr:spPr>
        <a:xfrm>
          <a:off x="28575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5" name="Line 16"/>
        <xdr:cNvSpPr>
          <a:spLocks/>
        </xdr:cNvSpPr>
      </xdr:nvSpPr>
      <xdr:spPr>
        <a:xfrm>
          <a:off x="28575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6" name="Line 17"/>
        <xdr:cNvSpPr>
          <a:spLocks/>
        </xdr:cNvSpPr>
      </xdr:nvSpPr>
      <xdr:spPr>
        <a:xfrm>
          <a:off x="28575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7" name="Line 18"/>
        <xdr:cNvSpPr>
          <a:spLocks/>
        </xdr:cNvSpPr>
      </xdr:nvSpPr>
      <xdr:spPr>
        <a:xfrm>
          <a:off x="28575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8" name="Line 19"/>
        <xdr:cNvSpPr>
          <a:spLocks/>
        </xdr:cNvSpPr>
      </xdr:nvSpPr>
      <xdr:spPr>
        <a:xfrm>
          <a:off x="285750" y="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0</xdr:rowOff>
    </xdr:from>
    <xdr:to>
      <xdr:col>1</xdr:col>
      <xdr:colOff>1104900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076325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1104900</xdr:colOff>
      <xdr:row>0</xdr:row>
      <xdr:rowOff>0</xdr:rowOff>
    </xdr:to>
    <xdr:sp>
      <xdr:nvSpPr>
        <xdr:cNvPr id="2" name="Line 15"/>
        <xdr:cNvSpPr>
          <a:spLocks/>
        </xdr:cNvSpPr>
      </xdr:nvSpPr>
      <xdr:spPr>
        <a:xfrm>
          <a:off x="1076325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1104900</xdr:colOff>
      <xdr:row>0</xdr:row>
      <xdr:rowOff>0</xdr:rowOff>
    </xdr:to>
    <xdr:sp>
      <xdr:nvSpPr>
        <xdr:cNvPr id="3" name="Line 16"/>
        <xdr:cNvSpPr>
          <a:spLocks/>
        </xdr:cNvSpPr>
      </xdr:nvSpPr>
      <xdr:spPr>
        <a:xfrm>
          <a:off x="1076325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huan\c\My%20Documents\thuan\NVT%20chuan\My%20Documents\thuan\SUDUNG\Norton%20Commander\RAM\DTCSTSPDH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huan\c\My%20Documents\thuan\NVT%20chuan\My%20Documents\thuan\SUDUNG\dat%20d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KH\HIEN\DU-TOAN\2000\DIENKHANH\DKC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KH\HIEN\DU-TOAN\2000\DIENKHANH\LAI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KH\THUY\dutoan\LAID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huan\c\My%20Documents\thuan\NVT%20chuan\My%20Documents\thuan\Dutoan\Dinh%20mu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HOP0,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 CT"/>
      <sheetName val="TH"/>
      <sheetName val="Vinh Khe"/>
      <sheetName val="SL dau tien"/>
      <sheetName val="DM 67"/>
      <sheetName val="TKP"/>
      <sheetName val="DLNS"/>
      <sheetName val="CPTV"/>
      <sheetName val="VCDD DZ 22"/>
      <sheetName val="bia22KV"/>
      <sheetName val="chi tiet dz 22 kv"/>
      <sheetName val="TH dz 22"/>
      <sheetName val="vt A cap"/>
      <sheetName val="TNGHIEM 22"/>
      <sheetName val="Chlech -22"/>
      <sheetName val="TB dz"/>
      <sheetName val="DG vat tu"/>
      <sheetName val="vc vat tu CHUNG "/>
      <sheetName val="DG 36"/>
      <sheetName val="PQ tuyen"/>
      <sheetName val="Trung chuyen"/>
      <sheetName val="DGVCTC 67"/>
      <sheetName val="T T CL VC DZ 22"/>
      <sheetName val="TLCB"/>
      <sheetName val="Gvlcht"/>
      <sheetName val="CPDB"/>
      <sheetName val="cap dat"/>
      <sheetName val="Bia sau CT"/>
      <sheetName val="Sau CT"/>
      <sheetName val="Bia HA den CT"/>
      <sheetName val="HA den CT"/>
      <sheetName val="TNGHIEM 0,4"/>
      <sheetName val="VT ds 0,4"/>
      <sheetName val="TT CL VC DZ 0.4"/>
      <sheetName val="VCdd 0,4"/>
      <sheetName val="Ch lech -0,4"/>
      <sheetName val="CHITIET 0.4 KV"/>
      <sheetName val="Th 0,4"/>
      <sheetName val="Bia 0,4"/>
      <sheetName val="chi tiet TBA"/>
      <sheetName val="DM 85"/>
      <sheetName val="VT_TB TBA"/>
      <sheetName val="SLVC"/>
      <sheetName val="Bia TBA"/>
      <sheetName val="Bia 31,5 LT12"/>
      <sheetName val="TH 31,5 LT12"/>
      <sheetName val="TH 50 LT10,5"/>
      <sheetName val="Bia 50 LT 10,5"/>
      <sheetName val="DM 66"/>
      <sheetName val="TH 75"/>
      <sheetName val="Bia 75"/>
      <sheetName val="TH 125"/>
      <sheetName val="Bia 125"/>
      <sheetName val="VC dd TBA"/>
      <sheetName val="Bia 10 LT10,5"/>
      <sheetName val="TH 10 LT10,5"/>
      <sheetName val="Bia 10 LT12"/>
      <sheetName val="TH 10 LT12"/>
      <sheetName val="Bia 25"/>
      <sheetName val="TH 25"/>
      <sheetName val="TH 15"/>
      <sheetName val="Bia 15"/>
      <sheetName val="tkct"/>
      <sheetName val="DTCD"/>
      <sheetName val="chitietdatdao"/>
      <sheetName val="kl tt"/>
      <sheetName val="TONG DZ 0.4 KV"/>
      <sheetName val="TONG KE DZ 22 KV"/>
      <sheetName val="TH VT22"/>
      <sheetName val="TH VT0,4"/>
      <sheetName val="XL4Poppy"/>
    </sheetNames>
    <sheetDataSet>
      <sheetData sheetId="4">
        <row r="21">
          <cell r="A21" t="str">
            <v>03.1121</v>
          </cell>
          <cell r="B21" t="str">
            <v>Âaìo âáút moïng truû S&lt;=15m2 h&gt;1m âáút cáúp 1</v>
          </cell>
          <cell r="C21" t="str">
            <v>m3</v>
          </cell>
          <cell r="E21">
            <v>8094</v>
          </cell>
        </row>
        <row r="22">
          <cell r="A22" t="str">
            <v>03.1122</v>
          </cell>
          <cell r="B22" t="str">
            <v>Âaìo âáút moïng truû S&lt;=15m2 h&gt;1m âáút cáúp 2</v>
          </cell>
          <cell r="C22" t="str">
            <v>m3</v>
          </cell>
          <cell r="E22">
            <v>11037</v>
          </cell>
        </row>
        <row r="23">
          <cell r="A23" t="str">
            <v>03.1123</v>
          </cell>
          <cell r="B23" t="str">
            <v>Âaìo âáút moïng truû S&lt;=15m2 h&gt;1m âáút cáúp 3</v>
          </cell>
          <cell r="C23" t="str">
            <v>m3</v>
          </cell>
          <cell r="E23">
            <v>16482</v>
          </cell>
        </row>
        <row r="24">
          <cell r="A24" t="str">
            <v>03.1124</v>
          </cell>
          <cell r="B24" t="str">
            <v>Âaìo âáút moïng truû S&lt;=15m2 h&gt;1m âáút cáúp 4</v>
          </cell>
          <cell r="C24" t="str">
            <v>m3</v>
          </cell>
          <cell r="E24">
            <v>24575</v>
          </cell>
        </row>
        <row r="25">
          <cell r="A25" t="str">
            <v>03.2101</v>
          </cell>
          <cell r="B25" t="str">
            <v>Láúp âáút moïng âáút cáúp 1</v>
          </cell>
          <cell r="C25" t="str">
            <v>m3</v>
          </cell>
          <cell r="E25">
            <v>8241</v>
          </cell>
        </row>
        <row r="26">
          <cell r="A26" t="str">
            <v>03.2102</v>
          </cell>
          <cell r="B26" t="str">
            <v>Láúp âáút moïng âáút cáúp 2</v>
          </cell>
          <cell r="C26" t="str">
            <v>m3</v>
          </cell>
          <cell r="E26">
            <v>10890</v>
          </cell>
        </row>
        <row r="27">
          <cell r="A27" t="str">
            <v>03.2103</v>
          </cell>
          <cell r="B27" t="str">
            <v>Láúp âáút moïng âáút cáúp 3</v>
          </cell>
          <cell r="C27" t="str">
            <v>m3</v>
          </cell>
          <cell r="E27">
            <v>13686</v>
          </cell>
        </row>
        <row r="28">
          <cell r="A28" t="str">
            <v>03.2104</v>
          </cell>
          <cell r="B28" t="str">
            <v>Láúp âáút moïng âáút cáúp 4</v>
          </cell>
          <cell r="C28" t="str">
            <v>m3</v>
          </cell>
          <cell r="E28">
            <v>16923</v>
          </cell>
        </row>
        <row r="29">
          <cell r="A29" t="str">
            <v>03.2201</v>
          </cell>
          <cell r="B29" t="str">
            <v>Âàõp âáút cáúp 1</v>
          </cell>
          <cell r="C29" t="str">
            <v>m3</v>
          </cell>
          <cell r="E29">
            <v>7505</v>
          </cell>
        </row>
        <row r="30">
          <cell r="A30" t="str">
            <v>03.2202</v>
          </cell>
          <cell r="B30" t="str">
            <v>Âàõp âáút cáúp 2</v>
          </cell>
          <cell r="C30" t="str">
            <v>m3</v>
          </cell>
          <cell r="E30">
            <v>9712</v>
          </cell>
        </row>
        <row r="31">
          <cell r="A31" t="str">
            <v>03.2203</v>
          </cell>
          <cell r="B31" t="str">
            <v>Âàõp âáút cáúp 3</v>
          </cell>
          <cell r="C31" t="str">
            <v>m3</v>
          </cell>
          <cell r="E31">
            <v>10890</v>
          </cell>
        </row>
        <row r="32">
          <cell r="A32" t="str">
            <v>03.2204</v>
          </cell>
          <cell r="B32" t="str">
            <v>Âàõp âáút cáúp 4</v>
          </cell>
          <cell r="C32" t="str">
            <v>m3</v>
          </cell>
          <cell r="E32">
            <v>10890</v>
          </cell>
        </row>
        <row r="33">
          <cell r="A33" t="str">
            <v>03.3101</v>
          </cell>
          <cell r="B33" t="str">
            <v>Âaìo âáút raînh tiãúp âëa âáút cáúp 1</v>
          </cell>
          <cell r="C33" t="str">
            <v>m3</v>
          </cell>
          <cell r="E33">
            <v>9860</v>
          </cell>
        </row>
        <row r="34">
          <cell r="A34" t="str">
            <v>03.3102</v>
          </cell>
          <cell r="B34" t="str">
            <v>Âaìo âáút raînh tiãúp âëa âáút cáúp 2</v>
          </cell>
          <cell r="C34" t="str">
            <v>m3</v>
          </cell>
          <cell r="E34">
            <v>14716</v>
          </cell>
        </row>
        <row r="35">
          <cell r="A35" t="str">
            <v>03.3103</v>
          </cell>
          <cell r="B35" t="str">
            <v>Âaìo âáút raînh tiãúp âëa âáút cáúp 3</v>
          </cell>
          <cell r="C35" t="str">
            <v>m3</v>
          </cell>
          <cell r="E35">
            <v>21926</v>
          </cell>
        </row>
        <row r="36">
          <cell r="A36" t="str">
            <v>03.3104</v>
          </cell>
          <cell r="B36" t="str">
            <v>Âaìo âáút raînh tiãúp âëa âáút cáúp 4</v>
          </cell>
          <cell r="C36" t="str">
            <v>m3</v>
          </cell>
          <cell r="E36">
            <v>33405</v>
          </cell>
        </row>
        <row r="37">
          <cell r="A37" t="str">
            <v>03.3201</v>
          </cell>
          <cell r="B37" t="str">
            <v>Láúp âáút raînh tiãúp âëa âáút cáúp 1</v>
          </cell>
          <cell r="C37" t="str">
            <v>m3</v>
          </cell>
          <cell r="E37">
            <v>7505</v>
          </cell>
        </row>
        <row r="38">
          <cell r="A38" t="str">
            <v>03.3202</v>
          </cell>
          <cell r="B38" t="str">
            <v>Láúp âáút raînh tiãúp âëa âáút cáúp 2</v>
          </cell>
          <cell r="C38" t="str">
            <v>m3</v>
          </cell>
          <cell r="E38">
            <v>8682</v>
          </cell>
        </row>
        <row r="39">
          <cell r="A39" t="str">
            <v>03.3203</v>
          </cell>
          <cell r="B39" t="str">
            <v>Láúp âáút raînh tiãúp âëa âáút cáúp 3</v>
          </cell>
          <cell r="C39" t="str">
            <v>m3</v>
          </cell>
          <cell r="E39">
            <v>10007</v>
          </cell>
        </row>
        <row r="40">
          <cell r="A40" t="str">
            <v>03.3204</v>
          </cell>
          <cell r="B40" t="str">
            <v>Láúp âáút raînh tiãúp âëa âáút cáúp 4</v>
          </cell>
          <cell r="C40" t="str">
            <v>m3</v>
          </cell>
          <cell r="E40">
            <v>10007</v>
          </cell>
        </row>
        <row r="56">
          <cell r="A56" t="str">
            <v>05.8001</v>
          </cell>
          <cell r="B56" t="str">
            <v>Âoïng coüc tiãúp âëa âáút cáúp 1</v>
          </cell>
          <cell r="C56" t="str">
            <v>coüc</v>
          </cell>
          <cell r="D56">
            <v>1177.6</v>
          </cell>
          <cell r="E56">
            <v>3870.8</v>
          </cell>
          <cell r="F56">
            <v>776</v>
          </cell>
        </row>
        <row r="57">
          <cell r="A57" t="str">
            <v>05.8002</v>
          </cell>
          <cell r="B57" t="str">
            <v>Âoïng coüc tiãúp âëa âáút cáúp 2</v>
          </cell>
          <cell r="C57" t="str">
            <v>coüc</v>
          </cell>
          <cell r="D57">
            <v>1177.6</v>
          </cell>
          <cell r="E57">
            <v>4335.3</v>
          </cell>
          <cell r="F57">
            <v>776</v>
          </cell>
        </row>
        <row r="58">
          <cell r="A58" t="str">
            <v>05.8003</v>
          </cell>
          <cell r="B58" t="str">
            <v>Âoïng coüc tiãúp âëa âáút cáúp 3</v>
          </cell>
          <cell r="C58" t="str">
            <v>coüc</v>
          </cell>
          <cell r="D58">
            <v>1177.6</v>
          </cell>
          <cell r="E58">
            <v>6781.7</v>
          </cell>
          <cell r="F58">
            <v>776</v>
          </cell>
        </row>
        <row r="59">
          <cell r="A59" t="str">
            <v>05.8004</v>
          </cell>
          <cell r="B59" t="str">
            <v>Âoïng coüc tiãúp âëa âáút cáúp 4</v>
          </cell>
          <cell r="C59" t="str">
            <v>coüc</v>
          </cell>
          <cell r="D59">
            <v>1177.6</v>
          </cell>
          <cell r="E59">
            <v>11612.5</v>
          </cell>
          <cell r="F59">
            <v>776</v>
          </cell>
        </row>
        <row r="74">
          <cell r="A74" t="str">
            <v>05.6012</v>
          </cell>
          <cell r="B74" t="str">
            <v>Làõp âàût xaì theïp cäüt neïo 25kg/xaì</v>
          </cell>
          <cell r="C74">
            <v>25</v>
          </cell>
          <cell r="E74">
            <v>17496</v>
          </cell>
        </row>
        <row r="75">
          <cell r="A75" t="str">
            <v>05.6022</v>
          </cell>
          <cell r="B75" t="str">
            <v>Làõp âàût xaì theïp cäüt neïo 50kg/xaì</v>
          </cell>
          <cell r="C75">
            <v>50</v>
          </cell>
          <cell r="E75">
            <v>23689</v>
          </cell>
        </row>
        <row r="76">
          <cell r="A76" t="str">
            <v>05.6032</v>
          </cell>
          <cell r="B76" t="str">
            <v>Làõp âàût xaì theïp cäüt neïo 100kg/xaì</v>
          </cell>
          <cell r="C76">
            <v>100</v>
          </cell>
          <cell r="E76">
            <v>31896</v>
          </cell>
        </row>
        <row r="77">
          <cell r="A77" t="str">
            <v>05.6042</v>
          </cell>
          <cell r="B77" t="str">
            <v>Làõp âàût xaì theïp cäüt neïo 140kg/xaì</v>
          </cell>
          <cell r="C77">
            <v>140</v>
          </cell>
          <cell r="E77">
            <v>38244</v>
          </cell>
        </row>
        <row r="78">
          <cell r="A78" t="str">
            <v>05.6052</v>
          </cell>
          <cell r="B78" t="str">
            <v>Làõp âàût xaì theïp cäüt neïo 230kg/xaì</v>
          </cell>
          <cell r="C78">
            <v>230</v>
          </cell>
          <cell r="E78">
            <v>52798</v>
          </cell>
        </row>
        <row r="79">
          <cell r="A79" t="str">
            <v>05.6062</v>
          </cell>
          <cell r="B79" t="str">
            <v>Làõp âàût xaì theïp cäüt neïo 320kg/xaì</v>
          </cell>
          <cell r="C79">
            <v>320</v>
          </cell>
          <cell r="E79">
            <v>67507</v>
          </cell>
        </row>
        <row r="80">
          <cell r="A80" t="str">
            <v>05.6072</v>
          </cell>
          <cell r="B80" t="str">
            <v>Làõp âàût xaì theïp cäüt neïo 410kg/xaì</v>
          </cell>
          <cell r="C80">
            <v>410</v>
          </cell>
          <cell r="E80">
            <v>79584</v>
          </cell>
        </row>
      </sheetData>
      <sheetData sheetId="6">
        <row r="4">
          <cell r="B4">
            <v>500000000000</v>
          </cell>
          <cell r="C4">
            <v>0.0033</v>
          </cell>
          <cell r="D4">
            <v>0.00346</v>
          </cell>
          <cell r="E4">
            <v>0.000158</v>
          </cell>
          <cell r="F4">
            <v>0.000231</v>
          </cell>
          <cell r="G4">
            <v>0.00023</v>
          </cell>
          <cell r="I4">
            <v>1000000000000</v>
          </cell>
          <cell r="J4">
            <v>0.0003</v>
          </cell>
          <cell r="K4">
            <v>0.00023</v>
          </cell>
        </row>
        <row r="5">
          <cell r="B5">
            <v>200000000000</v>
          </cell>
          <cell r="C5">
            <v>0.0046</v>
          </cell>
          <cell r="D5">
            <v>0.00432</v>
          </cell>
          <cell r="E5">
            <v>0.000221</v>
          </cell>
          <cell r="F5">
            <v>0.000308</v>
          </cell>
          <cell r="G5">
            <v>0.0003</v>
          </cell>
          <cell r="I5">
            <v>500000000000</v>
          </cell>
          <cell r="J5">
            <v>0.0005</v>
          </cell>
          <cell r="K5">
            <v>0.00035</v>
          </cell>
        </row>
        <row r="6">
          <cell r="B6">
            <v>100000000000</v>
          </cell>
          <cell r="C6">
            <v>0.006</v>
          </cell>
          <cell r="D6">
            <v>0.00554</v>
          </cell>
          <cell r="E6">
            <v>0.000309</v>
          </cell>
          <cell r="F6">
            <v>0.000371</v>
          </cell>
          <cell r="G6">
            <v>0.0005</v>
          </cell>
          <cell r="I6">
            <v>200000000000</v>
          </cell>
          <cell r="J6">
            <v>0.0008</v>
          </cell>
          <cell r="K6">
            <v>0.0004</v>
          </cell>
        </row>
        <row r="7">
          <cell r="B7">
            <v>50000000000</v>
          </cell>
          <cell r="C7">
            <v>0.0085</v>
          </cell>
          <cell r="D7">
            <v>0.00704</v>
          </cell>
          <cell r="E7">
            <v>0.000392</v>
          </cell>
          <cell r="F7">
            <v>0.00049</v>
          </cell>
          <cell r="G7">
            <v>0.0008</v>
          </cell>
          <cell r="I7">
            <v>100000000000</v>
          </cell>
          <cell r="J7">
            <v>0.0012</v>
          </cell>
          <cell r="K7">
            <v>0.00048</v>
          </cell>
        </row>
        <row r="8">
          <cell r="B8">
            <v>25000000000</v>
          </cell>
          <cell r="C8">
            <v>0.0112</v>
          </cell>
          <cell r="D8">
            <v>0.00814</v>
          </cell>
          <cell r="E8">
            <v>0.000441</v>
          </cell>
          <cell r="F8">
            <v>0.00056</v>
          </cell>
          <cell r="G8">
            <v>0.00115</v>
          </cell>
          <cell r="I8">
            <v>50000000000</v>
          </cell>
          <cell r="J8">
            <v>0.0018</v>
          </cell>
          <cell r="K8">
            <v>0.00072</v>
          </cell>
        </row>
        <row r="9">
          <cell r="B9">
            <v>15000000000</v>
          </cell>
          <cell r="C9">
            <v>0.012</v>
          </cell>
          <cell r="D9">
            <v>0.00911</v>
          </cell>
          <cell r="E9">
            <v>0.00063</v>
          </cell>
          <cell r="F9">
            <v>0.00084</v>
          </cell>
          <cell r="G9">
            <v>0.00168</v>
          </cell>
          <cell r="I9">
            <v>25000000000</v>
          </cell>
          <cell r="J9">
            <v>0.003</v>
          </cell>
          <cell r="K9">
            <v>0.00108</v>
          </cell>
        </row>
        <row r="10">
          <cell r="B10">
            <v>5000000000</v>
          </cell>
          <cell r="C10">
            <v>0.013</v>
          </cell>
          <cell r="D10">
            <v>0.0099</v>
          </cell>
          <cell r="E10">
            <v>0.000756</v>
          </cell>
          <cell r="F10">
            <v>0.00112</v>
          </cell>
          <cell r="G10">
            <v>0.0021</v>
          </cell>
          <cell r="I10">
            <v>15000000000</v>
          </cell>
          <cell r="J10">
            <v>0.0044</v>
          </cell>
          <cell r="K10">
            <v>0.00126</v>
          </cell>
        </row>
        <row r="11">
          <cell r="B11">
            <v>1000000000</v>
          </cell>
          <cell r="C11">
            <v>0.0137</v>
          </cell>
          <cell r="D11">
            <v>0.01034</v>
          </cell>
          <cell r="E11">
            <v>0.000819</v>
          </cell>
          <cell r="F11">
            <v>0.00126</v>
          </cell>
          <cell r="G11">
            <v>0.00231</v>
          </cell>
          <cell r="I11">
            <v>5000000000</v>
          </cell>
          <cell r="J11">
            <v>0.0048</v>
          </cell>
          <cell r="K11">
            <v>0.00144</v>
          </cell>
        </row>
        <row r="12">
          <cell r="B12">
            <v>500000000</v>
          </cell>
          <cell r="C12">
            <v>0.0143</v>
          </cell>
          <cell r="D12">
            <v>0.0124</v>
          </cell>
          <cell r="E12">
            <v>0.000983</v>
          </cell>
          <cell r="F12">
            <v>0.001512</v>
          </cell>
          <cell r="G12">
            <v>0.00277</v>
          </cell>
          <cell r="I12">
            <v>1000000000</v>
          </cell>
          <cell r="J12">
            <v>0.0056</v>
          </cell>
          <cell r="K12">
            <v>0.00156</v>
          </cell>
        </row>
        <row r="13">
          <cell r="I13">
            <v>500000000</v>
          </cell>
          <cell r="J13">
            <v>0.008</v>
          </cell>
          <cell r="K13">
            <v>0.00187</v>
          </cell>
        </row>
        <row r="17">
          <cell r="B17">
            <v>500000000000</v>
          </cell>
          <cell r="C17">
            <v>0.00096</v>
          </cell>
          <cell r="D17">
            <v>0.000105</v>
          </cell>
        </row>
        <row r="18">
          <cell r="B18">
            <v>200000000000</v>
          </cell>
          <cell r="C18">
            <v>0.00121</v>
          </cell>
          <cell r="D18">
            <v>0.00014</v>
          </cell>
        </row>
        <row r="19">
          <cell r="B19">
            <v>100000000000</v>
          </cell>
          <cell r="C19">
            <v>0.00156</v>
          </cell>
          <cell r="D19">
            <v>0.000175</v>
          </cell>
        </row>
        <row r="20">
          <cell r="B20">
            <v>50000000000</v>
          </cell>
          <cell r="C20">
            <v>0.00192</v>
          </cell>
          <cell r="D20">
            <v>0.00021</v>
          </cell>
        </row>
        <row r="21">
          <cell r="B21">
            <v>25000000000</v>
          </cell>
          <cell r="C21">
            <v>0.0024</v>
          </cell>
          <cell r="D21">
            <v>0.000238</v>
          </cell>
        </row>
        <row r="22">
          <cell r="B22">
            <v>15000000000</v>
          </cell>
          <cell r="C22">
            <v>0.00264</v>
          </cell>
          <cell r="D22">
            <v>0.000266</v>
          </cell>
        </row>
        <row r="23">
          <cell r="B23">
            <v>5000000000</v>
          </cell>
          <cell r="C23">
            <v>0.0036</v>
          </cell>
          <cell r="D23">
            <v>0.000322</v>
          </cell>
        </row>
        <row r="24">
          <cell r="B24">
            <v>1000000000</v>
          </cell>
          <cell r="C24">
            <v>0.00396</v>
          </cell>
          <cell r="D24">
            <v>0.00035</v>
          </cell>
        </row>
        <row r="25">
          <cell r="B25">
            <v>500000000</v>
          </cell>
          <cell r="C25">
            <v>0</v>
          </cell>
          <cell r="D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mD"/>
      <sheetName val="DmT"/>
      <sheetName val="TBVH"/>
      <sheetName val="Giacot"/>
      <sheetName val="DMN"/>
      <sheetName val="CT"/>
      <sheetName val="Daodat"/>
      <sheetName val="DMthaoVT"/>
      <sheetName val="Cotpha"/>
      <sheetName val="VCvatlieu"/>
      <sheetName val="Gia VL-HTXL"/>
      <sheetName val="THKho"/>
      <sheetName val="Kh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22"/>
      <sheetName val="D4"/>
      <sheetName val="XD4"/>
      <sheetName val="XD22"/>
      <sheetName val="Vatlieu"/>
      <sheetName val="Kluong"/>
      <sheetName val="CTTN"/>
      <sheetName val="THTN"/>
      <sheetName val="Bu"/>
      <sheetName val="VCd"/>
      <sheetName val="Hoantra"/>
      <sheetName val="KS"/>
      <sheetName val="S5"/>
      <sheetName val="S4"/>
      <sheetName val="S3"/>
      <sheetName val="S2"/>
      <sheetName val="TH"/>
      <sheetName val="VCtc"/>
      <sheetName val="S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22"/>
      <sheetName val="D4"/>
      <sheetName val="XD4"/>
      <sheetName val="XD22"/>
      <sheetName val="Vatlieu"/>
      <sheetName val="Kluong"/>
      <sheetName val="CTTN"/>
      <sheetName val="THTN"/>
      <sheetName val="Bu"/>
      <sheetName val="VCd"/>
      <sheetName val="Hoantra"/>
      <sheetName val="KS"/>
      <sheetName val="S5"/>
      <sheetName val="S4"/>
      <sheetName val="S3"/>
      <sheetName val="S2"/>
      <sheetName val="TH"/>
      <sheetName val="VCtc"/>
      <sheetName val="S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gia-66"/>
      <sheetName val="Dgia-67"/>
      <sheetName val="Gia-VL"/>
      <sheetName val="Dao-dat"/>
      <sheetName val="chitiet"/>
      <sheetName val="gia VLXD"/>
      <sheetName val="gBT"/>
      <sheetName val="Dinh muc"/>
    </sheetNames>
    <sheetDataSet>
      <sheetData sheetId="0">
        <row r="7">
          <cell r="B7" t="str">
            <v>L¾P §ÆT MBA TRUNG GIAN</v>
          </cell>
        </row>
        <row r="8">
          <cell r="A8" t="str">
            <v>01.1131</v>
          </cell>
          <cell r="B8" t="str">
            <v>L¾p ®Æt MBA 35/22(15)/6KV, S&lt; =1000KVA</v>
          </cell>
          <cell r="C8" t="str">
            <v>m¸y</v>
          </cell>
          <cell r="D8">
            <v>148243</v>
          </cell>
          <cell r="E8">
            <v>262167</v>
          </cell>
          <cell r="F8">
            <v>315191</v>
          </cell>
        </row>
        <row r="9">
          <cell r="A9" t="str">
            <v>01.1132</v>
          </cell>
          <cell r="B9" t="str">
            <v>L¾p ®Æt MBA 35/22(15)/6KV, S&lt; =1800KVA</v>
          </cell>
          <cell r="C9" t="str">
            <v>m¸y</v>
          </cell>
          <cell r="D9">
            <v>153446</v>
          </cell>
          <cell r="E9">
            <v>309526</v>
          </cell>
          <cell r="F9">
            <v>321354</v>
          </cell>
        </row>
        <row r="10">
          <cell r="A10" t="str">
            <v>01.1133</v>
          </cell>
          <cell r="B10" t="str">
            <v>L¾p ®Æt MBA 35/22(15)/6KV, S&lt; =3200KVA</v>
          </cell>
          <cell r="C10" t="str">
            <v>m¸y</v>
          </cell>
          <cell r="D10">
            <v>281186</v>
          </cell>
          <cell r="E10">
            <v>372108</v>
          </cell>
          <cell r="F10">
            <v>367691</v>
          </cell>
        </row>
        <row r="11">
          <cell r="A11" t="str">
            <v>01.1134</v>
          </cell>
          <cell r="B11" t="str">
            <v>L¾p ®Æt MBA 35/22(15)/6KV, S&lt; =5600KVA</v>
          </cell>
          <cell r="C11" t="str">
            <v>m¸y</v>
          </cell>
          <cell r="D11">
            <v>282154</v>
          </cell>
          <cell r="E11">
            <v>456678</v>
          </cell>
          <cell r="F11">
            <v>448058</v>
          </cell>
        </row>
        <row r="12">
          <cell r="A12" t="str">
            <v>01.1135</v>
          </cell>
          <cell r="B12" t="str">
            <v>L¾p ®Æt MBA 35/22(15)/6KV, S&lt; =7500KVA</v>
          </cell>
          <cell r="C12" t="str">
            <v>m¸y</v>
          </cell>
          <cell r="D12">
            <v>282154</v>
          </cell>
          <cell r="E12">
            <v>493212</v>
          </cell>
          <cell r="F12">
            <v>448058</v>
          </cell>
        </row>
        <row r="13">
          <cell r="B13" t="str">
            <v>L¾P §ÆT MBA PH¢N PHèI- 3 PHA</v>
          </cell>
        </row>
        <row r="14">
          <cell r="A14" t="str">
            <v>01.1141</v>
          </cell>
          <cell r="B14" t="str">
            <v>L¾p ®Æt MBA 35(22)/0,4KV, S&lt; =30KVA</v>
          </cell>
          <cell r="C14" t="str">
            <v>m¸y</v>
          </cell>
          <cell r="D14">
            <v>483865</v>
          </cell>
          <cell r="E14">
            <v>52095</v>
          </cell>
          <cell r="F14">
            <v>107252</v>
          </cell>
        </row>
        <row r="15">
          <cell r="A15" t="str">
            <v>01.1142</v>
          </cell>
          <cell r="B15" t="str">
            <v>L¾p ®Æt MBA 35(22)/0,4KV, S&lt; =50KVA</v>
          </cell>
          <cell r="C15" t="str">
            <v>m¸y</v>
          </cell>
          <cell r="D15">
            <v>485820</v>
          </cell>
          <cell r="E15">
            <v>58692</v>
          </cell>
          <cell r="F15">
            <v>107252</v>
          </cell>
        </row>
        <row r="16">
          <cell r="A16" t="str">
            <v>01.1143</v>
          </cell>
          <cell r="B16" t="str">
            <v>L¾p ®Æt MBA 35(22)/0,4KV, S&lt; =100KVA</v>
          </cell>
          <cell r="C16" t="str">
            <v>m¸y</v>
          </cell>
          <cell r="D16">
            <v>486441</v>
          </cell>
          <cell r="E16">
            <v>71715</v>
          </cell>
          <cell r="F16">
            <v>107252</v>
          </cell>
        </row>
        <row r="17">
          <cell r="A17" t="str">
            <v>01.1144</v>
          </cell>
          <cell r="B17" t="str">
            <v>L¾p ®Æt MBA 35(22)/0,4KV, S&lt; =180KVA</v>
          </cell>
          <cell r="C17" t="str">
            <v>m¸y</v>
          </cell>
          <cell r="D17">
            <v>486441</v>
          </cell>
          <cell r="E17">
            <v>84063</v>
          </cell>
          <cell r="F17">
            <v>107252</v>
          </cell>
        </row>
        <row r="18">
          <cell r="A18" t="str">
            <v>01.1145</v>
          </cell>
          <cell r="B18" t="str">
            <v>L¾p ®Æt MBA 35(22)/0,4KV, S&lt; =320KVA</v>
          </cell>
          <cell r="C18" t="str">
            <v>m¸y</v>
          </cell>
          <cell r="D18">
            <v>486441</v>
          </cell>
          <cell r="E18">
            <v>98270</v>
          </cell>
          <cell r="F18">
            <v>127832</v>
          </cell>
        </row>
        <row r="19">
          <cell r="A19" t="str">
            <v>01.1146</v>
          </cell>
          <cell r="B19" t="str">
            <v>L¾p ®Æt MBA 35(22)/0,4KV, S&lt; =560KVA</v>
          </cell>
          <cell r="C19" t="str">
            <v>m¸y</v>
          </cell>
          <cell r="D19">
            <v>486441</v>
          </cell>
          <cell r="E19">
            <v>117214</v>
          </cell>
          <cell r="F19">
            <v>127832</v>
          </cell>
        </row>
        <row r="20">
          <cell r="A20" t="str">
            <v>01.1147</v>
          </cell>
          <cell r="B20" t="str">
            <v>L¾p ®Æt MBA 35(22)/0,4KV, S&gt; =750KVA</v>
          </cell>
          <cell r="C20" t="str">
            <v>m¸y</v>
          </cell>
          <cell r="D20">
            <v>486441</v>
          </cell>
          <cell r="E20">
            <v>136158</v>
          </cell>
          <cell r="F20">
            <v>145471</v>
          </cell>
        </row>
        <row r="21">
          <cell r="A21" t="str">
            <v>01.1151</v>
          </cell>
          <cell r="B21" t="str">
            <v>L¾p ®Æt MBA 15;10;6/0,4KV, S&lt; =30KVA</v>
          </cell>
          <cell r="C21" t="str">
            <v>m¸y</v>
          </cell>
          <cell r="D21">
            <v>479479</v>
          </cell>
          <cell r="E21">
            <v>47359</v>
          </cell>
          <cell r="F21">
            <v>107252</v>
          </cell>
        </row>
        <row r="22">
          <cell r="A22" t="str">
            <v>01.1152</v>
          </cell>
          <cell r="B22" t="str">
            <v>L¾p ®Æt MBA 15;10;6/0,4KV, S&lt; =50KVA</v>
          </cell>
          <cell r="C22" t="str">
            <v>m¸y</v>
          </cell>
          <cell r="D22">
            <v>481434</v>
          </cell>
          <cell r="E22">
            <v>53279</v>
          </cell>
          <cell r="F22">
            <v>107252</v>
          </cell>
        </row>
        <row r="23">
          <cell r="A23" t="str">
            <v>01.1153</v>
          </cell>
          <cell r="B23" t="str">
            <v>L¾p ®Æt MBA 15;10;6/0,4KV, S&lt; =100KVA</v>
          </cell>
          <cell r="C23" t="str">
            <v>m¸y</v>
          </cell>
          <cell r="D23">
            <v>482055</v>
          </cell>
          <cell r="E23">
            <v>65119</v>
          </cell>
          <cell r="F23">
            <v>107252</v>
          </cell>
        </row>
        <row r="24">
          <cell r="A24" t="str">
            <v>01.1154</v>
          </cell>
          <cell r="B24" t="str">
            <v>L¾p ®Æt MBA 15;10;6/0,4KV, S&lt; =180KVA</v>
          </cell>
          <cell r="C24" t="str">
            <v>m¸y</v>
          </cell>
          <cell r="D24">
            <v>482055</v>
          </cell>
          <cell r="E24">
            <v>76959</v>
          </cell>
          <cell r="F24">
            <v>107252</v>
          </cell>
        </row>
        <row r="25">
          <cell r="A25" t="str">
            <v>01.1155</v>
          </cell>
          <cell r="B25" t="str">
            <v>L¾p ®Æt MBA 15;10;6/0,4KV, S&lt; =320KVA</v>
          </cell>
          <cell r="C25" t="str">
            <v>m¸y</v>
          </cell>
          <cell r="D25">
            <v>482055</v>
          </cell>
          <cell r="E25">
            <v>89982</v>
          </cell>
          <cell r="F25">
            <v>127832</v>
          </cell>
        </row>
        <row r="26">
          <cell r="A26" t="str">
            <v>01.1156</v>
          </cell>
          <cell r="B26" t="str">
            <v>L¾p ®Æt MBA 15;10;6/0,4KV, S&lt; =560KVA</v>
          </cell>
          <cell r="C26" t="str">
            <v>m¸y</v>
          </cell>
          <cell r="D26">
            <v>482055</v>
          </cell>
          <cell r="E26">
            <v>106558</v>
          </cell>
          <cell r="F26">
            <v>127832</v>
          </cell>
        </row>
        <row r="27">
          <cell r="A27" t="str">
            <v>01.1157</v>
          </cell>
          <cell r="B27" t="str">
            <v>L¾p ®Æt MBA 15;10;6/0,4KV, S&gt; =750KVA</v>
          </cell>
          <cell r="C27" t="str">
            <v>m¸y</v>
          </cell>
          <cell r="D27">
            <v>482055</v>
          </cell>
          <cell r="E27">
            <v>124318</v>
          </cell>
          <cell r="F27">
            <v>145471</v>
          </cell>
        </row>
        <row r="28">
          <cell r="B28" t="str">
            <v>L¾P §ÆT MBA PH¢N PHèI- 1 PHA</v>
          </cell>
        </row>
        <row r="29">
          <cell r="A29" t="str">
            <v>01.1161</v>
          </cell>
          <cell r="B29" t="str">
            <v>L¾p ®Æt MBA 15;10;6/0,2KV, S&lt; =30KVA</v>
          </cell>
          <cell r="C29" t="str">
            <v>m¸y</v>
          </cell>
          <cell r="D29">
            <v>477191</v>
          </cell>
          <cell r="E29">
            <v>38564</v>
          </cell>
          <cell r="F29">
            <v>91845</v>
          </cell>
        </row>
        <row r="30">
          <cell r="A30" t="str">
            <v>01.1162</v>
          </cell>
          <cell r="B30" t="str">
            <v>L¾p ®Æt MBA 15;10;6/0,2KV, S&lt; =50KVA</v>
          </cell>
          <cell r="C30" t="str">
            <v>m¸y</v>
          </cell>
          <cell r="D30">
            <v>479146</v>
          </cell>
          <cell r="E30">
            <v>44484</v>
          </cell>
          <cell r="F30">
            <v>91845</v>
          </cell>
        </row>
        <row r="31">
          <cell r="B31" t="str">
            <v>L¾P §ÆT TU, TI</v>
          </cell>
        </row>
        <row r="32">
          <cell r="A32" t="str">
            <v>02.1111</v>
          </cell>
          <cell r="B32" t="str">
            <v>L¾p ®Æt TU 1 pha - 500KV</v>
          </cell>
          <cell r="C32" t="str">
            <v>bé</v>
          </cell>
          <cell r="D32">
            <v>60759</v>
          </cell>
          <cell r="E32">
            <v>168782</v>
          </cell>
          <cell r="F32">
            <v>398285</v>
          </cell>
        </row>
        <row r="33">
          <cell r="A33" t="str">
            <v>02.1112</v>
          </cell>
          <cell r="B33" t="str">
            <v>L¾p ®Æt TU 1 pha - 220KV</v>
          </cell>
          <cell r="C33" t="str">
            <v>bé</v>
          </cell>
          <cell r="D33">
            <v>40560</v>
          </cell>
          <cell r="E33">
            <v>146687</v>
          </cell>
          <cell r="F33">
            <v>301118</v>
          </cell>
        </row>
        <row r="34">
          <cell r="A34" t="str">
            <v>02.1113</v>
          </cell>
          <cell r="B34" t="str">
            <v>L¾p ®Æt TU 1 pha &lt; = 110KV</v>
          </cell>
          <cell r="C34" t="str">
            <v>bé</v>
          </cell>
          <cell r="D34">
            <v>26590</v>
          </cell>
          <cell r="E34">
            <v>115079</v>
          </cell>
          <cell r="F34">
            <v>129706</v>
          </cell>
        </row>
        <row r="35">
          <cell r="A35" t="str">
            <v>02.1114</v>
          </cell>
          <cell r="B35" t="str">
            <v>L¾p ®Æt TU 1 pha &lt; = 35KV</v>
          </cell>
          <cell r="C35" t="str">
            <v>bé</v>
          </cell>
          <cell r="D35">
            <v>22642</v>
          </cell>
          <cell r="E35">
            <v>46031</v>
          </cell>
          <cell r="F35">
            <v>74206</v>
          </cell>
        </row>
        <row r="36">
          <cell r="A36" t="str">
            <v>02.1115</v>
          </cell>
          <cell r="B36" t="str">
            <v>L¾p ®Æt TU 1 pha &lt; = 10KV</v>
          </cell>
          <cell r="C36" t="str">
            <v>bé</v>
          </cell>
          <cell r="D36">
            <v>9741</v>
          </cell>
          <cell r="E36">
            <v>36825</v>
          </cell>
          <cell r="F36">
            <v>66502</v>
          </cell>
        </row>
        <row r="37">
          <cell r="A37" t="str">
            <v>02.1116</v>
          </cell>
          <cell r="B37" t="str">
            <v>L¾p ®Æt TU 3 pha &lt; = 35KV</v>
          </cell>
          <cell r="C37" t="str">
            <v>bé</v>
          </cell>
          <cell r="D37">
            <v>18113</v>
          </cell>
          <cell r="E37">
            <v>36825</v>
          </cell>
          <cell r="F37">
            <v>56424</v>
          </cell>
        </row>
        <row r="38">
          <cell r="A38" t="str">
            <v>02.1117</v>
          </cell>
          <cell r="B38" t="str">
            <v>L¾p ®Æt TU 3 pha &lt; = 10KV</v>
          </cell>
          <cell r="C38" t="str">
            <v>bé</v>
          </cell>
          <cell r="D38">
            <v>7793</v>
          </cell>
          <cell r="E38">
            <v>29460</v>
          </cell>
          <cell r="F38">
            <v>50262</v>
          </cell>
        </row>
        <row r="39">
          <cell r="A39" t="str">
            <v>02.1121</v>
          </cell>
          <cell r="B39" t="str">
            <v>L¾p ®Æt TI  - 500KV</v>
          </cell>
          <cell r="C39" t="str">
            <v>bé</v>
          </cell>
          <cell r="D39">
            <v>60759</v>
          </cell>
          <cell r="E39">
            <v>168782</v>
          </cell>
          <cell r="F39">
            <v>398285</v>
          </cell>
        </row>
        <row r="40">
          <cell r="A40" t="str">
            <v>02.1122</v>
          </cell>
          <cell r="B40" t="str">
            <v>L¾p ®Æt TI  - 220KV</v>
          </cell>
          <cell r="C40" t="str">
            <v>bé</v>
          </cell>
          <cell r="D40">
            <v>40560</v>
          </cell>
          <cell r="E40">
            <v>146687</v>
          </cell>
          <cell r="F40">
            <v>301118</v>
          </cell>
        </row>
        <row r="41">
          <cell r="A41" t="str">
            <v>02.1123</v>
          </cell>
          <cell r="B41" t="str">
            <v>L¾p ®Æt TI  &lt; = 110KV</v>
          </cell>
          <cell r="C41" t="str">
            <v>bé</v>
          </cell>
          <cell r="D41">
            <v>26590</v>
          </cell>
          <cell r="E41">
            <v>115079</v>
          </cell>
          <cell r="F41">
            <v>129706</v>
          </cell>
        </row>
        <row r="42">
          <cell r="A42" t="str">
            <v>02.1124</v>
          </cell>
          <cell r="B42" t="str">
            <v>L¾p ®Æt TI  &lt; = 35KV</v>
          </cell>
          <cell r="C42" t="str">
            <v>bé</v>
          </cell>
          <cell r="D42">
            <v>22642</v>
          </cell>
          <cell r="E42">
            <v>46031</v>
          </cell>
          <cell r="F42">
            <v>74206</v>
          </cell>
        </row>
        <row r="43">
          <cell r="A43" t="str">
            <v>02.1125</v>
          </cell>
          <cell r="B43" t="str">
            <v>L¾p ®Æt TI &lt; = 10KV</v>
          </cell>
          <cell r="C43" t="str">
            <v>bé</v>
          </cell>
          <cell r="D43">
            <v>9741</v>
          </cell>
          <cell r="E43">
            <v>36825</v>
          </cell>
          <cell r="F43">
            <v>66502</v>
          </cell>
        </row>
        <row r="44">
          <cell r="B44" t="str">
            <v>L¾P §ÆT M¸Y C¾T</v>
          </cell>
        </row>
        <row r="45">
          <cell r="A45" t="str">
            <v>02.2111</v>
          </cell>
          <cell r="B45" t="str">
            <v>L¾p ®Æt MC Ýt dÇu ngoµi trêi lo¹i 220KV</v>
          </cell>
          <cell r="C45" t="str">
            <v>m¸y</v>
          </cell>
          <cell r="D45">
            <v>294488</v>
          </cell>
          <cell r="E45">
            <v>1285464</v>
          </cell>
          <cell r="F45">
            <v>722788</v>
          </cell>
        </row>
        <row r="46">
          <cell r="A46" t="str">
            <v>02.2112</v>
          </cell>
          <cell r="B46" t="str">
            <v>L¾p ®Æt MC Ýt dÇu ngoµi trêi lo¹i &lt; =110KV</v>
          </cell>
          <cell r="C46" t="str">
            <v>m¸y</v>
          </cell>
          <cell r="D46">
            <v>176163</v>
          </cell>
          <cell r="E46">
            <v>502346</v>
          </cell>
          <cell r="F46">
            <v>417148</v>
          </cell>
        </row>
        <row r="47">
          <cell r="A47" t="str">
            <v>02.2113</v>
          </cell>
          <cell r="B47" t="str">
            <v>L¾p ®Æt MC Ýt dÇu ngoµi trêi lo¹i &lt; =35KV</v>
          </cell>
          <cell r="C47" t="str">
            <v>m¸y</v>
          </cell>
          <cell r="D47">
            <v>118358</v>
          </cell>
          <cell r="E47">
            <v>241870</v>
          </cell>
          <cell r="F47">
            <v>156115</v>
          </cell>
        </row>
        <row r="48">
          <cell r="A48" t="str">
            <v>02.2114</v>
          </cell>
          <cell r="B48" t="str">
            <v>L¾p ®Æt MC nhiÒu dÇu ngoµi trêi lo¹i 220KV</v>
          </cell>
          <cell r="C48" t="str">
            <v>m¸y</v>
          </cell>
          <cell r="D48">
            <v>294488</v>
          </cell>
          <cell r="E48">
            <v>1671103</v>
          </cell>
          <cell r="F48">
            <v>722788</v>
          </cell>
        </row>
        <row r="49">
          <cell r="A49" t="str">
            <v>02.2115</v>
          </cell>
          <cell r="B49" t="str">
            <v>L¾p ®Æt MC nhiÒu dÇu ngoµi trêi lo¹i &lt; =110KV</v>
          </cell>
          <cell r="C49" t="str">
            <v>m¸y</v>
          </cell>
          <cell r="D49">
            <v>176163</v>
          </cell>
          <cell r="E49">
            <v>653050</v>
          </cell>
          <cell r="F49">
            <v>417148</v>
          </cell>
        </row>
        <row r="50">
          <cell r="A50" t="str">
            <v>02.2116</v>
          </cell>
          <cell r="B50" t="str">
            <v>L¾p ®Æt MC nhiÒu dÇu ngoµi trêi lo¹i &lt; =35KV</v>
          </cell>
          <cell r="C50" t="str">
            <v>m¸y</v>
          </cell>
          <cell r="D50">
            <v>118358</v>
          </cell>
          <cell r="E50">
            <v>314431</v>
          </cell>
          <cell r="F50">
            <v>156115</v>
          </cell>
        </row>
        <row r="51">
          <cell r="A51" t="str">
            <v>02.2121</v>
          </cell>
          <cell r="B51" t="str">
            <v>L¾p ®Æt MC khÝ SF6  lo¹i 500KV</v>
          </cell>
          <cell r="C51" t="str">
            <v>m¸y</v>
          </cell>
          <cell r="D51">
            <v>357287</v>
          </cell>
          <cell r="E51">
            <v>1633892</v>
          </cell>
          <cell r="F51">
            <v>536481</v>
          </cell>
        </row>
        <row r="52">
          <cell r="A52" t="str">
            <v>02.2122</v>
          </cell>
          <cell r="B52" t="str">
            <v>L¾p ®Æt MC khÝ SF6  lo¹i 220KV</v>
          </cell>
          <cell r="C52" t="str">
            <v>m¸y</v>
          </cell>
          <cell r="D52">
            <v>294488</v>
          </cell>
          <cell r="E52">
            <v>899825</v>
          </cell>
          <cell r="F52">
            <v>392208</v>
          </cell>
        </row>
        <row r="53">
          <cell r="A53" t="str">
            <v>02.2123</v>
          </cell>
          <cell r="B53" t="str">
            <v>L¾p ®Æt MC khÝ SF6  lo¹i &lt; =110KV</v>
          </cell>
          <cell r="C53" t="str">
            <v>m¸y</v>
          </cell>
          <cell r="D53">
            <v>176163</v>
          </cell>
          <cell r="E53">
            <v>351642</v>
          </cell>
          <cell r="F53">
            <v>231685</v>
          </cell>
        </row>
        <row r="54">
          <cell r="A54" t="str">
            <v>02.2124</v>
          </cell>
          <cell r="B54" t="str">
            <v>L¾p ®Æt MC khÝ SF6  lo¹i &lt; =35KV</v>
          </cell>
          <cell r="C54" t="str">
            <v>m¸y</v>
          </cell>
          <cell r="D54">
            <v>118358</v>
          </cell>
          <cell r="E54">
            <v>169309</v>
          </cell>
          <cell r="F54">
            <v>97316</v>
          </cell>
        </row>
        <row r="55">
          <cell r="B55" t="str">
            <v>L¾P §ÆT DAO C¸CH LY NGOµI TRêI</v>
          </cell>
        </row>
        <row r="56">
          <cell r="A56" t="str">
            <v>02.3111a</v>
          </cell>
          <cell r="B56" t="str">
            <v>L¾p ®Æt DCL 1 pha ngoµi trêi kh«ng T.®Þa lo¹i 500KV</v>
          </cell>
          <cell r="C56" t="str">
            <v>bé</v>
          </cell>
          <cell r="D56">
            <v>48432</v>
          </cell>
          <cell r="E56">
            <v>191128</v>
          </cell>
          <cell r="F56">
            <v>209951</v>
          </cell>
        </row>
        <row r="57">
          <cell r="A57" t="str">
            <v>02.3112a</v>
          </cell>
          <cell r="B57" t="str">
            <v>L¾p ®Æt DCL 1 pha ngoµi trêi kh«ng T.®Þa lo¹i 220KV</v>
          </cell>
          <cell r="C57" t="str">
            <v>bé</v>
          </cell>
          <cell r="D57">
            <v>40901</v>
          </cell>
          <cell r="E57">
            <v>128546</v>
          </cell>
          <cell r="F57">
            <v>174959</v>
          </cell>
        </row>
        <row r="58">
          <cell r="A58" t="str">
            <v>02.3113a</v>
          </cell>
          <cell r="B58" t="str">
            <v>L¾p ®Æt DCL 1 pha ngoµi trêi kh«ng T.®Þa lo¹i &lt; =110KV</v>
          </cell>
          <cell r="C58" t="str">
            <v>bé</v>
          </cell>
          <cell r="D58">
            <v>28911</v>
          </cell>
          <cell r="E58">
            <v>77128</v>
          </cell>
          <cell r="F58">
            <v>86245</v>
          </cell>
        </row>
        <row r="59">
          <cell r="A59" t="str">
            <v>02.3114a</v>
          </cell>
          <cell r="B59" t="str">
            <v>L¾p ®Æt DCL 1 pha ngoµi trêi kh«ng T.®Þa lo¹i &lt; =35KV</v>
          </cell>
          <cell r="C59" t="str">
            <v>bé</v>
          </cell>
          <cell r="D59">
            <v>19082</v>
          </cell>
          <cell r="E59">
            <v>38564</v>
          </cell>
          <cell r="F59">
            <v>60141</v>
          </cell>
        </row>
        <row r="60">
          <cell r="A60" t="str">
            <v>02.3115a</v>
          </cell>
          <cell r="B60" t="str">
            <v>L¾p ®Æt DCL 1 pha ngoµi trêi kh«ng T.®Þa lo¹i &lt; =10KV</v>
          </cell>
          <cell r="C60" t="str">
            <v>bé</v>
          </cell>
          <cell r="D60">
            <v>16822</v>
          </cell>
          <cell r="E60">
            <v>32137</v>
          </cell>
          <cell r="F60">
            <v>23804</v>
          </cell>
        </row>
        <row r="61">
          <cell r="A61" t="str">
            <v>02.3111b</v>
          </cell>
          <cell r="B61" t="str">
            <v>L¾p ®Æt DCL 1P- ngoµi trêi,T.®Þa 1®Çu lo¹i 500KV</v>
          </cell>
          <cell r="C61" t="str">
            <v>bé</v>
          </cell>
          <cell r="D61">
            <v>48432</v>
          </cell>
          <cell r="E61">
            <v>265550</v>
          </cell>
          <cell r="F61">
            <v>209951</v>
          </cell>
        </row>
        <row r="62">
          <cell r="A62" t="str">
            <v>02.3112b</v>
          </cell>
          <cell r="B62" t="str">
            <v>L¾p ®Æt DCL 1P- ngoµi trêi,T.®Þa 1®Çu lo¹i 220KV</v>
          </cell>
          <cell r="C62" t="str">
            <v>bé</v>
          </cell>
          <cell r="D62">
            <v>40901</v>
          </cell>
          <cell r="E62">
            <v>176751</v>
          </cell>
          <cell r="F62">
            <v>174959</v>
          </cell>
        </row>
        <row r="63">
          <cell r="A63" t="str">
            <v>02.3113b</v>
          </cell>
          <cell r="B63" t="str">
            <v>L¾p ®Æt DCL 1P- ngoµi trêi,T.®Þa 1®Çu lo¹i &lt; =110KV</v>
          </cell>
          <cell r="C63" t="str">
            <v>bé</v>
          </cell>
          <cell r="D63">
            <v>28911</v>
          </cell>
          <cell r="E63">
            <v>110956</v>
          </cell>
          <cell r="F63">
            <v>86245</v>
          </cell>
        </row>
        <row r="64">
          <cell r="A64" t="str">
            <v>02.3114b</v>
          </cell>
          <cell r="B64" t="str">
            <v>L¾p ®Æt DCL 1P- ngoµi trêi,T.®Þa 1®Çu lo¹i &lt; =35KV</v>
          </cell>
          <cell r="C64" t="str">
            <v>bé</v>
          </cell>
          <cell r="D64">
            <v>19082</v>
          </cell>
          <cell r="E64">
            <v>72392</v>
          </cell>
          <cell r="F64">
            <v>60141</v>
          </cell>
        </row>
        <row r="65">
          <cell r="A65" t="str">
            <v>02.3115b</v>
          </cell>
          <cell r="B65" t="str">
            <v>L¾p ®Æt DCL 1P- ngoµi trêi,T.®Þa 1®Çu lo¹i &lt; =10KV</v>
          </cell>
          <cell r="C65" t="str">
            <v>bé</v>
          </cell>
          <cell r="D65">
            <v>16822</v>
          </cell>
          <cell r="E65">
            <v>59199</v>
          </cell>
          <cell r="F65">
            <v>23804</v>
          </cell>
        </row>
        <row r="66">
          <cell r="A66" t="str">
            <v>02.3111c</v>
          </cell>
          <cell r="B66" t="str">
            <v>L¾p ®Æt DCL 1P- ngoµi trêi,T.®Þa 2®Çu lo¹i 500KV</v>
          </cell>
          <cell r="C66" t="str">
            <v>bé</v>
          </cell>
          <cell r="D66">
            <v>48432</v>
          </cell>
          <cell r="E66">
            <v>318660</v>
          </cell>
          <cell r="F66">
            <v>209951</v>
          </cell>
        </row>
        <row r="67">
          <cell r="A67" t="str">
            <v>02.3112c</v>
          </cell>
          <cell r="B67" t="str">
            <v>L¾p ®Æt DCL 1P- ngoµi trêi,T.®Þa 2®Çu lo¹i 220KV</v>
          </cell>
          <cell r="C67" t="str">
            <v>bé</v>
          </cell>
          <cell r="D67">
            <v>40901</v>
          </cell>
          <cell r="E67">
            <v>212102</v>
          </cell>
          <cell r="F67">
            <v>174959</v>
          </cell>
        </row>
        <row r="68">
          <cell r="A68" t="str">
            <v>02.3113c</v>
          </cell>
          <cell r="B68" t="str">
            <v>L¾p ®Æt DCL 1P- ngoµi trêi,T.®Þa 2®Çu lo¹i &lt; =110KV</v>
          </cell>
          <cell r="C68" t="str">
            <v>bé</v>
          </cell>
          <cell r="D68">
            <v>28911</v>
          </cell>
          <cell r="E68">
            <v>133113</v>
          </cell>
          <cell r="F68">
            <v>86245</v>
          </cell>
        </row>
        <row r="69">
          <cell r="A69" t="str">
            <v>02.3114c</v>
          </cell>
          <cell r="B69" t="str">
            <v>L¾p ®Æt DCL 1P- ngoµi trêi,T.®Þa 2®Çu lo¹i &lt; =35KV</v>
          </cell>
          <cell r="C69" t="str">
            <v>bé</v>
          </cell>
          <cell r="D69">
            <v>19082</v>
          </cell>
          <cell r="E69">
            <v>86938</v>
          </cell>
          <cell r="F69">
            <v>60141</v>
          </cell>
        </row>
        <row r="70">
          <cell r="A70" t="str">
            <v>02.3115c</v>
          </cell>
          <cell r="B70" t="str">
            <v>L¾p ®Æt DCL 1P- ngoµi trêi,T.®Þa 2®Çu lo¹i &lt; =10KV</v>
          </cell>
          <cell r="C70" t="str">
            <v>bé</v>
          </cell>
          <cell r="D70">
            <v>16822</v>
          </cell>
          <cell r="E70">
            <v>71039</v>
          </cell>
          <cell r="F70">
            <v>23804</v>
          </cell>
        </row>
        <row r="71">
          <cell r="A71" t="str">
            <v>02.3121a</v>
          </cell>
          <cell r="B71" t="str">
            <v>L¾p ®Æt DCL 3 pha ngoµi trêi kh«ng T.®Þa lo¹i 220KV</v>
          </cell>
          <cell r="C71" t="str">
            <v>bé</v>
          </cell>
          <cell r="D71">
            <v>111846</v>
          </cell>
          <cell r="E71">
            <v>262167</v>
          </cell>
          <cell r="F71">
            <v>349919</v>
          </cell>
        </row>
        <row r="72">
          <cell r="A72" t="str">
            <v>02.3122a</v>
          </cell>
          <cell r="B72" t="str">
            <v>L¾p ®Æt DCL 3 pha ngoµi trêi kh«ng T.®Þa lo¹i &lt; =110KV</v>
          </cell>
          <cell r="C72" t="str">
            <v>bé</v>
          </cell>
          <cell r="D72">
            <v>79116</v>
          </cell>
          <cell r="E72">
            <v>154256</v>
          </cell>
          <cell r="F72">
            <v>155033</v>
          </cell>
        </row>
        <row r="73">
          <cell r="A73" t="str">
            <v>02.3123a</v>
          </cell>
          <cell r="B73" t="str">
            <v>L¾p ®Æt DCL 3 pha ngoµi trêi kh«ng T.®Þa lo¹i &lt; =35KV</v>
          </cell>
          <cell r="C73" t="str">
            <v>bé</v>
          </cell>
          <cell r="D73">
            <v>51280</v>
          </cell>
          <cell r="E73">
            <v>77128</v>
          </cell>
          <cell r="F73">
            <v>99653</v>
          </cell>
        </row>
        <row r="74">
          <cell r="A74" t="str">
            <v>02.3124a</v>
          </cell>
          <cell r="B74" t="str">
            <v>L¾p ®Æt DCL 3 pha ngoµi trêi kh«ng T.®Þa lo¹i &lt; =10KV</v>
          </cell>
          <cell r="C74" t="str">
            <v>bé</v>
          </cell>
          <cell r="D74">
            <v>47384</v>
          </cell>
          <cell r="E74">
            <v>64273</v>
          </cell>
          <cell r="F74">
            <v>19043</v>
          </cell>
        </row>
        <row r="75">
          <cell r="A75" t="str">
            <v>02.3121b</v>
          </cell>
          <cell r="B75" t="str">
            <v>L¾p ®Æt DCL 3P- ngoµi trêi,T.®Þa 1®Çu lo¹i 220KV</v>
          </cell>
          <cell r="C75" t="str">
            <v>bé</v>
          </cell>
          <cell r="D75">
            <v>111846</v>
          </cell>
          <cell r="E75">
            <v>356885</v>
          </cell>
          <cell r="F75">
            <v>349919</v>
          </cell>
        </row>
        <row r="76">
          <cell r="A76" t="str">
            <v>02.3122b</v>
          </cell>
          <cell r="B76" t="str">
            <v>L¾p ®Æt DCL 3P- ngoµi trêi,T.®Þa 1®Çu lo¹i &lt; =110KV</v>
          </cell>
          <cell r="C76" t="str">
            <v>bé</v>
          </cell>
          <cell r="D76">
            <v>79116</v>
          </cell>
          <cell r="E76">
            <v>221912</v>
          </cell>
          <cell r="F76">
            <v>155033</v>
          </cell>
        </row>
        <row r="77">
          <cell r="A77" t="str">
            <v>02.3123b</v>
          </cell>
          <cell r="B77" t="str">
            <v>L¾p ®Æt DCL 3P- ngoµi trêi,T.®Þa 1®Çu lo¹i &lt; =35KV</v>
          </cell>
          <cell r="C77" t="str">
            <v>bé</v>
          </cell>
          <cell r="D77">
            <v>51280</v>
          </cell>
          <cell r="E77">
            <v>144784</v>
          </cell>
          <cell r="F77">
            <v>99653</v>
          </cell>
        </row>
        <row r="78">
          <cell r="A78" t="str">
            <v>02.3124b</v>
          </cell>
          <cell r="B78" t="str">
            <v>L¾p ®Æt DCL 3P- ngoµi trêi,T.®Þa 1®Çu lo¹i &lt; =10KV</v>
          </cell>
          <cell r="C78" t="str">
            <v>bé</v>
          </cell>
          <cell r="D78">
            <v>47384</v>
          </cell>
          <cell r="E78">
            <v>118398</v>
          </cell>
          <cell r="F78">
            <v>19043</v>
          </cell>
        </row>
        <row r="79">
          <cell r="A79" t="str">
            <v>02.3121c</v>
          </cell>
          <cell r="B79" t="str">
            <v>L¾p ®Æt DCL 3P- ngoµi trêi,T.®Þa 2®Çu lo¹i 220KV</v>
          </cell>
          <cell r="C79" t="str">
            <v>bé</v>
          </cell>
          <cell r="D79">
            <v>111846</v>
          </cell>
          <cell r="E79">
            <v>428262</v>
          </cell>
          <cell r="F79">
            <v>349919</v>
          </cell>
        </row>
        <row r="80">
          <cell r="A80" t="str">
            <v>02.3122c</v>
          </cell>
          <cell r="B80" t="str">
            <v>L¾p ®Æt DCL 3P- ngoµi trêi,T.®Þa 2®Çu lo¹i &lt; =110KV</v>
          </cell>
          <cell r="C80" t="str">
            <v>bé</v>
          </cell>
          <cell r="D80">
            <v>79116</v>
          </cell>
          <cell r="E80">
            <v>261152</v>
          </cell>
          <cell r="F80">
            <v>155033</v>
          </cell>
        </row>
        <row r="81">
          <cell r="A81" t="str">
            <v>02.3123c</v>
          </cell>
          <cell r="B81" t="str">
            <v>L¾p ®Æt DCL 3P- ngoµi trêi,T.®Þa 2®Çu lo¹i &lt; =35KV</v>
          </cell>
          <cell r="C81" t="str">
            <v>bé</v>
          </cell>
          <cell r="D81">
            <v>51280</v>
          </cell>
          <cell r="E81">
            <v>171170</v>
          </cell>
          <cell r="F81">
            <v>99653</v>
          </cell>
        </row>
        <row r="82">
          <cell r="A82" t="str">
            <v>02.3124c</v>
          </cell>
          <cell r="B82" t="str">
            <v>L¾p ®Æt DCL 3P- ngoµi trêi,T.®Þa 2®Çu lo¹i &lt; =10KV</v>
          </cell>
          <cell r="C82" t="str">
            <v>bé</v>
          </cell>
          <cell r="D82">
            <v>47384</v>
          </cell>
          <cell r="E82">
            <v>142078</v>
          </cell>
          <cell r="F82">
            <v>19043</v>
          </cell>
        </row>
        <row r="83">
          <cell r="B83" t="str">
            <v>L¾P §ÆT DAO C¸CH LY TRONG NHµ</v>
          </cell>
        </row>
        <row r="84">
          <cell r="A84" t="str">
            <v>02.3131a</v>
          </cell>
          <cell r="B84" t="str">
            <v>Dao c¸ch ly lo¹i &lt; =35KV, kh«ng tiÕp ®Þa</v>
          </cell>
          <cell r="C84" t="str">
            <v>bé</v>
          </cell>
          <cell r="D84">
            <v>45321</v>
          </cell>
          <cell r="E84">
            <v>92520</v>
          </cell>
        </row>
        <row r="85">
          <cell r="A85" t="str">
            <v>02.3131b</v>
          </cell>
          <cell r="B85" t="str">
            <v>Dao c¸ch ly lo¹i &lt; =35KV, tiÕp ®Þa 1 ®Çu</v>
          </cell>
          <cell r="C85" t="str">
            <v>bé</v>
          </cell>
          <cell r="D85">
            <v>45321</v>
          </cell>
          <cell r="E85">
            <v>172523</v>
          </cell>
        </row>
        <row r="86">
          <cell r="A86" t="str">
            <v>02.3131c</v>
          </cell>
          <cell r="B86" t="str">
            <v>Dao c¸ch ly lo¹i &lt; =35KV, tiÕp ®Þa 2 ®Çu</v>
          </cell>
          <cell r="C86" t="str">
            <v>bé</v>
          </cell>
          <cell r="D86">
            <v>45321</v>
          </cell>
          <cell r="E86">
            <v>205336</v>
          </cell>
        </row>
        <row r="87">
          <cell r="A87" t="str">
            <v>02.3132a</v>
          </cell>
          <cell r="B87" t="str">
            <v>Dao c¸ch ly lo¹i &lt; =10KV, kh«ng tiÕp ®Þa</v>
          </cell>
          <cell r="C87" t="str">
            <v>bé</v>
          </cell>
          <cell r="D87">
            <v>30214</v>
          </cell>
          <cell r="E87">
            <v>77128</v>
          </cell>
        </row>
        <row r="88">
          <cell r="A88" t="str">
            <v>02.3132b</v>
          </cell>
          <cell r="B88" t="str">
            <v>Dao c¸ch ly lo¹i &lt; =10KV, tiÕp ®Þa 1 ®Çu</v>
          </cell>
          <cell r="C88" t="str">
            <v>bé</v>
          </cell>
          <cell r="D88">
            <v>30214</v>
          </cell>
          <cell r="E88">
            <v>142078</v>
          </cell>
        </row>
        <row r="89">
          <cell r="A89" t="str">
            <v>02.3132c</v>
          </cell>
          <cell r="B89" t="str">
            <v>Dao c¸ch ly lo¹i &lt; =10KV, tiÕp ®Þa 2 ®Çu</v>
          </cell>
          <cell r="C89" t="str">
            <v>bé</v>
          </cell>
          <cell r="D89">
            <v>30214</v>
          </cell>
          <cell r="E89">
            <v>170493</v>
          </cell>
        </row>
        <row r="90">
          <cell r="B90" t="str">
            <v>L¾P §ÆT CÇU DAO H¹ THÕ </v>
          </cell>
        </row>
        <row r="91">
          <cell r="A91" t="str">
            <v>02.3141</v>
          </cell>
          <cell r="B91" t="str">
            <v>L¾p ®Æt cÇu dao h¹ thÕ &lt; =100A</v>
          </cell>
          <cell r="C91" t="str">
            <v>bé</v>
          </cell>
          <cell r="D91">
            <v>10430</v>
          </cell>
          <cell r="E91">
            <v>7672</v>
          </cell>
        </row>
        <row r="92">
          <cell r="A92" t="str">
            <v>02.3142</v>
          </cell>
          <cell r="B92" t="str">
            <v>L¾p ®Æt cÇu dao h¹ thÕ &lt; =200A</v>
          </cell>
          <cell r="C92" t="str">
            <v>bé</v>
          </cell>
          <cell r="D92">
            <v>10430</v>
          </cell>
          <cell r="E92">
            <v>10741</v>
          </cell>
        </row>
        <row r="93">
          <cell r="A93" t="str">
            <v>02.3143</v>
          </cell>
          <cell r="B93" t="str">
            <v>L¾p ®Æt cÇu dao h¹ thÕ &lt; =400A</v>
          </cell>
          <cell r="C93" t="str">
            <v>bé</v>
          </cell>
          <cell r="D93">
            <v>10780</v>
          </cell>
          <cell r="E93">
            <v>15344</v>
          </cell>
        </row>
        <row r="94">
          <cell r="A94" t="str">
            <v>02.3144</v>
          </cell>
          <cell r="B94" t="str">
            <v>L¾p ®Æt cÇu dao h¹ thÕ &lt; =600A</v>
          </cell>
          <cell r="C94" t="str">
            <v>bé</v>
          </cell>
          <cell r="D94">
            <v>10780</v>
          </cell>
          <cell r="E94">
            <v>18413</v>
          </cell>
        </row>
        <row r="95">
          <cell r="A95" t="str">
            <v>02.3145</v>
          </cell>
          <cell r="B95" t="str">
            <v>L¾p ®Æt cÇu dao h¹ thÕ  &gt; 600A</v>
          </cell>
          <cell r="C95" t="str">
            <v>bé</v>
          </cell>
          <cell r="D95">
            <v>10780</v>
          </cell>
          <cell r="E95">
            <v>21481</v>
          </cell>
        </row>
        <row r="96">
          <cell r="B96" t="str">
            <v>L¾P §ÆT CÇU CH×, CÇU CH× Tù R¥I</v>
          </cell>
        </row>
        <row r="97">
          <cell r="A97" t="str">
            <v>02.3151</v>
          </cell>
          <cell r="B97" t="str">
            <v>L¾p ®Æt cÇu ch× 35;(22)KV</v>
          </cell>
          <cell r="C97" t="str">
            <v>bé</v>
          </cell>
          <cell r="D97">
            <v>32715</v>
          </cell>
          <cell r="E97">
            <v>36825</v>
          </cell>
        </row>
        <row r="98">
          <cell r="A98" t="str">
            <v>02.3152</v>
          </cell>
          <cell r="B98" t="str">
            <v>L¾p ®Æt cÇu ch×  6 - 10KV</v>
          </cell>
          <cell r="C98" t="str">
            <v>bé</v>
          </cell>
          <cell r="D98">
            <v>32715</v>
          </cell>
          <cell r="E98">
            <v>27619</v>
          </cell>
        </row>
        <row r="99">
          <cell r="A99" t="str">
            <v>02.3154</v>
          </cell>
          <cell r="B99" t="str">
            <v>L¾p ®Æt cÇu ch× tù r¬i 6;(10);(15)KV</v>
          </cell>
          <cell r="C99" t="str">
            <v>bé</v>
          </cell>
          <cell r="D99">
            <v>24340</v>
          </cell>
          <cell r="E99">
            <v>27619</v>
          </cell>
        </row>
        <row r="100">
          <cell r="A100" t="str">
            <v>02.3155</v>
          </cell>
          <cell r="B100" t="str">
            <v>L¾p ®Æt cÇu ch× tù r¬i 35;(22)KV</v>
          </cell>
          <cell r="C100" t="str">
            <v>bé</v>
          </cell>
          <cell r="D100">
            <v>24340</v>
          </cell>
          <cell r="E100">
            <v>36825</v>
          </cell>
        </row>
        <row r="101">
          <cell r="B101" t="str">
            <v>L¾P §ÆT THIÕT BÞ CHèNG SÐT</v>
          </cell>
        </row>
        <row r="102">
          <cell r="A102" t="str">
            <v>02.5112</v>
          </cell>
          <cell r="B102" t="str">
            <v>L¾p ®Æt chèng sÐt van 220KV</v>
          </cell>
          <cell r="C102" t="str">
            <v>bé</v>
          </cell>
          <cell r="D102">
            <v>51117</v>
          </cell>
          <cell r="E102">
            <v>184126</v>
          </cell>
          <cell r="F102">
            <v>123642</v>
          </cell>
        </row>
        <row r="103">
          <cell r="A103" t="str">
            <v>02.5113</v>
          </cell>
          <cell r="B103" t="str">
            <v>L¾p ®Æt chèng sÐt van &lt; =110KV</v>
          </cell>
          <cell r="C103" t="str">
            <v>bé</v>
          </cell>
          <cell r="D103">
            <v>28310</v>
          </cell>
          <cell r="E103">
            <v>128888</v>
          </cell>
          <cell r="F103">
            <v>123642</v>
          </cell>
        </row>
        <row r="104">
          <cell r="A104" t="str">
            <v>02.5114</v>
          </cell>
          <cell r="B104" t="str">
            <v>L¾p ®Æt chèng sÐt van &lt; =35KV</v>
          </cell>
          <cell r="C104" t="str">
            <v>bé</v>
          </cell>
          <cell r="D104">
            <v>24099</v>
          </cell>
          <cell r="E104">
            <v>38360</v>
          </cell>
        </row>
        <row r="105">
          <cell r="A105" t="str">
            <v>02.5115</v>
          </cell>
          <cell r="B105" t="str">
            <v>L¾p ®Æt chèng sÐt van &lt; =11KV</v>
          </cell>
          <cell r="C105" t="str">
            <v>bé</v>
          </cell>
          <cell r="D105">
            <v>16833</v>
          </cell>
          <cell r="E105">
            <v>11508</v>
          </cell>
        </row>
        <row r="106">
          <cell r="B106" t="str">
            <v>L¾P §ÆT TAPTOMAT Vµ KHëI  §éNG Tõ</v>
          </cell>
        </row>
        <row r="107">
          <cell r="A107" t="str">
            <v>02.8401</v>
          </cell>
          <cell r="B107" t="str">
            <v>L¾p ®Æt ¸pt«m¸t vµ khëi déng tõ &lt; =300A</v>
          </cell>
          <cell r="C107" t="str">
            <v>c¸i</v>
          </cell>
          <cell r="D107">
            <v>24379</v>
          </cell>
          <cell r="E107">
            <v>38360</v>
          </cell>
        </row>
        <row r="108">
          <cell r="A108" t="str">
            <v>02.8402</v>
          </cell>
          <cell r="B108" t="str">
            <v>L¾p ®Æt ¸pt«m¸t vµ khëi déng tõ &lt; =400A</v>
          </cell>
          <cell r="C108" t="str">
            <v>c¸i</v>
          </cell>
          <cell r="D108">
            <v>24859</v>
          </cell>
          <cell r="E108">
            <v>53703</v>
          </cell>
        </row>
        <row r="109">
          <cell r="A109" t="str">
            <v>02.8403</v>
          </cell>
          <cell r="B109" t="str">
            <v>L¾p ®Æt ¸pt«m¸t vµ khëi déng tõ &lt; =600A</v>
          </cell>
          <cell r="C109" t="str">
            <v>c¸i</v>
          </cell>
          <cell r="D109">
            <v>27408</v>
          </cell>
          <cell r="E109">
            <v>61375</v>
          </cell>
        </row>
        <row r="110">
          <cell r="A110" t="str">
            <v>02.8404</v>
          </cell>
          <cell r="B110" t="str">
            <v>L¾p ®Æt ¸pt«m¸t vµ khëi déng tõ &lt; =1000A</v>
          </cell>
          <cell r="C110" t="str">
            <v>c¸i</v>
          </cell>
          <cell r="D110">
            <v>35182</v>
          </cell>
          <cell r="E110">
            <v>76719</v>
          </cell>
        </row>
        <row r="111">
          <cell r="B111" t="str">
            <v>L¾P §ÆT HÖ THèNG Tô Bï</v>
          </cell>
        </row>
        <row r="112">
          <cell r="A112" t="str">
            <v>02.8501</v>
          </cell>
          <cell r="B112" t="str">
            <v>L¾p ®Æt hÖ thèng tô bï trªn giµn ®iÖn ¸p 500KV</v>
          </cell>
          <cell r="C112" t="str">
            <v>kvar</v>
          </cell>
          <cell r="D112">
            <v>40324</v>
          </cell>
          <cell r="E112">
            <v>155271</v>
          </cell>
          <cell r="F112">
            <v>133802</v>
          </cell>
        </row>
        <row r="113">
          <cell r="A113" t="str">
            <v>02.8502</v>
          </cell>
          <cell r="B113" t="str">
            <v>L¾p ®Æt hÖ thèng tô bï trªn giµn ®iÖn ¸p 220KV</v>
          </cell>
          <cell r="C113" t="str">
            <v>kvar</v>
          </cell>
          <cell r="D113">
            <v>32701</v>
          </cell>
          <cell r="E113">
            <v>124149</v>
          </cell>
          <cell r="F113">
            <v>106711</v>
          </cell>
        </row>
        <row r="114">
          <cell r="A114" t="str">
            <v>02.8503</v>
          </cell>
          <cell r="B114" t="str">
            <v>L¾p ®Æt hÖ thèng tô bï trªn giµn ®iÖn ¸p 110KV</v>
          </cell>
          <cell r="C114" t="str">
            <v>kvar</v>
          </cell>
          <cell r="D114">
            <v>26134</v>
          </cell>
          <cell r="E114">
            <v>99454</v>
          </cell>
          <cell r="F114">
            <v>85864</v>
          </cell>
        </row>
        <row r="115">
          <cell r="A115" t="str">
            <v>02.8504</v>
          </cell>
          <cell r="B115" t="str">
            <v>L¾p ®Æt hÖ thèng tô bï trªn giµn ®iÖn ¸p 6 -35KV</v>
          </cell>
          <cell r="C115" t="str">
            <v>kvar</v>
          </cell>
          <cell r="D115">
            <v>5019</v>
          </cell>
          <cell r="E115">
            <v>29769</v>
          </cell>
          <cell r="F115">
            <v>29399</v>
          </cell>
        </row>
        <row r="116">
          <cell r="A116" t="str">
            <v>02.8505</v>
          </cell>
          <cell r="B116" t="str">
            <v>L¾p ®Æt hÖ thèng tô bï trªn giµn ®iÖn ¸p 0,4KV</v>
          </cell>
          <cell r="C116" t="str">
            <v>kvar</v>
          </cell>
          <cell r="D116">
            <v>4053</v>
          </cell>
          <cell r="E116">
            <v>23849</v>
          </cell>
          <cell r="F116">
            <v>29399</v>
          </cell>
        </row>
        <row r="117">
          <cell r="A117" t="str">
            <v>02.8504a</v>
          </cell>
          <cell r="B117" t="str">
            <v>L¾p ®Æt hÖ thèng tô bï trªn cét ®iÖn ¸p 6 -35KV</v>
          </cell>
          <cell r="C117" t="str">
            <v>kvar</v>
          </cell>
          <cell r="D117">
            <v>5019</v>
          </cell>
          <cell r="E117">
            <v>35858</v>
          </cell>
          <cell r="F117">
            <v>29399</v>
          </cell>
        </row>
        <row r="118">
          <cell r="A118" t="str">
            <v>02.8505a</v>
          </cell>
          <cell r="B118" t="str">
            <v>L¾p ®Æt hÖ thèng tô bï trªn cét ®iÖn ¸p 0,4KV</v>
          </cell>
          <cell r="C118" t="str">
            <v>kvar</v>
          </cell>
          <cell r="D118">
            <v>4053</v>
          </cell>
          <cell r="E118">
            <v>28585</v>
          </cell>
          <cell r="F118">
            <v>29399</v>
          </cell>
        </row>
        <row r="119">
          <cell r="A119" t="str">
            <v>02.8504b</v>
          </cell>
          <cell r="B119" t="str">
            <v>L¾p ®Æt hÖ thèng tô bï trong tñ ®iÖn ¸p 6 -35KV</v>
          </cell>
          <cell r="C119" t="str">
            <v>kvar</v>
          </cell>
          <cell r="D119">
            <v>5019</v>
          </cell>
          <cell r="E119">
            <v>40424</v>
          </cell>
          <cell r="F119">
            <v>29399</v>
          </cell>
        </row>
        <row r="120">
          <cell r="A120" t="str">
            <v>02.8505b</v>
          </cell>
          <cell r="B120" t="str">
            <v>L¾p ®Æt hÖ thèng tô bï trong tñ ®iÖn ¸p 0,4KV</v>
          </cell>
          <cell r="C120" t="str">
            <v>kvar</v>
          </cell>
          <cell r="D120">
            <v>4053</v>
          </cell>
          <cell r="E120">
            <v>32306</v>
          </cell>
          <cell r="F120">
            <v>29399</v>
          </cell>
        </row>
        <row r="121">
          <cell r="B121" t="str">
            <v>L¾P §ÆT C¸P TR£N GI¸ §ì</v>
          </cell>
        </row>
        <row r="122">
          <cell r="A122" t="str">
            <v>03.1201</v>
          </cell>
          <cell r="B122" t="str">
            <v>L¾p ®Æt c¸p trªn gi¸ ®ì, TL c¸p &lt; = 1kg/m</v>
          </cell>
          <cell r="C122" t="str">
            <v>m</v>
          </cell>
          <cell r="D122">
            <v>521.5</v>
          </cell>
          <cell r="E122">
            <v>380.53</v>
          </cell>
        </row>
        <row r="123">
          <cell r="A123" t="str">
            <v>03.1202</v>
          </cell>
          <cell r="B123" t="str">
            <v>L¾p ®Æt c¸p trªn gi¸ ®ì, TL c¸p &lt; = 2kg/m</v>
          </cell>
          <cell r="C123" t="str">
            <v>m</v>
          </cell>
          <cell r="D123">
            <v>521.5</v>
          </cell>
          <cell r="E123">
            <v>421.95</v>
          </cell>
        </row>
        <row r="124">
          <cell r="A124" t="str">
            <v>03.1203</v>
          </cell>
          <cell r="B124" t="str">
            <v>L¾p ®Æt c¸p trªn gi¸ ®ì, TL c¸p &lt; = 3kg/m</v>
          </cell>
          <cell r="C124" t="str">
            <v>m</v>
          </cell>
          <cell r="D124">
            <v>521.5</v>
          </cell>
          <cell r="E124">
            <v>549.31</v>
          </cell>
        </row>
        <row r="125">
          <cell r="A125" t="str">
            <v>03.1204</v>
          </cell>
          <cell r="B125" t="str">
            <v>L¾p ®Æt c¸p trªn gi¸ ®ì, TL c¸p &lt; = 4,5kg/m</v>
          </cell>
          <cell r="C125" t="str">
            <v>m</v>
          </cell>
          <cell r="D125">
            <v>600.1</v>
          </cell>
          <cell r="E125">
            <v>718.09</v>
          </cell>
        </row>
        <row r="126">
          <cell r="A126" t="str">
            <v>03.1205</v>
          </cell>
          <cell r="B126" t="str">
            <v>L¾p ®Æt c¸p trªn gi¸ ®ì, TL c¸p &lt; = 6kg/m</v>
          </cell>
          <cell r="C126" t="str">
            <v>m</v>
          </cell>
          <cell r="D126">
            <v>630.1</v>
          </cell>
          <cell r="E126">
            <v>843.91</v>
          </cell>
        </row>
        <row r="127">
          <cell r="A127" t="str">
            <v>03.1206</v>
          </cell>
          <cell r="B127" t="str">
            <v>L¾p ®Æt c¸p trªn gi¸ ®ì, TL c¸p &lt; = 7,5kg/m</v>
          </cell>
          <cell r="C127" t="str">
            <v>m</v>
          </cell>
          <cell r="D127">
            <v>708.7</v>
          </cell>
          <cell r="E127">
            <v>1055.65</v>
          </cell>
        </row>
        <row r="128">
          <cell r="A128" t="str">
            <v>03.1207</v>
          </cell>
          <cell r="B128" t="str">
            <v>L¾p ®Æt c¸p trªn gi¸ ®ì, TL c¸p &lt; = 9kg/m</v>
          </cell>
          <cell r="C128" t="str">
            <v>m</v>
          </cell>
          <cell r="D128">
            <v>708.7</v>
          </cell>
          <cell r="E128">
            <v>1308.83</v>
          </cell>
        </row>
        <row r="129">
          <cell r="A129" t="str">
            <v>03.1208</v>
          </cell>
          <cell r="B129" t="str">
            <v>L¾p ®Æt c¸p trªn gi¸ ®ì, TL c¸p &lt; = 10,5kg/m</v>
          </cell>
          <cell r="C129" t="str">
            <v>m</v>
          </cell>
          <cell r="D129">
            <v>783.8</v>
          </cell>
          <cell r="E129">
            <v>1583.48</v>
          </cell>
        </row>
        <row r="130">
          <cell r="A130" t="str">
            <v>03.1209</v>
          </cell>
          <cell r="B130" t="str">
            <v>L¾p ®Æt c¸p trªn gi¸ ®ì, TL c¸p &lt; = 12kg/m</v>
          </cell>
          <cell r="C130" t="str">
            <v>m</v>
          </cell>
          <cell r="D130">
            <v>783.8</v>
          </cell>
          <cell r="E130">
            <v>1836.65</v>
          </cell>
        </row>
        <row r="131">
          <cell r="A131" t="str">
            <v>03.1210</v>
          </cell>
          <cell r="B131" t="str">
            <v>L¾p ®Æt c¸p trªn gi¸ ®ì, TL c¸p &lt; = 15kg/m</v>
          </cell>
          <cell r="C131" t="str">
            <v>m</v>
          </cell>
          <cell r="D131">
            <v>869.4</v>
          </cell>
          <cell r="E131">
            <v>2321.52</v>
          </cell>
        </row>
        <row r="132">
          <cell r="A132" t="str">
            <v>03.1211</v>
          </cell>
          <cell r="B132" t="str">
            <v>L¾p ®Æt c¸p trªn gi¸ ®ì, TL c¸p &lt; = 18kg/m</v>
          </cell>
          <cell r="C132" t="str">
            <v>m</v>
          </cell>
          <cell r="D132">
            <v>902.9</v>
          </cell>
          <cell r="E132">
            <v>2953.68</v>
          </cell>
        </row>
        <row r="133">
          <cell r="A133" t="str">
            <v>03.1212</v>
          </cell>
          <cell r="B133" t="str">
            <v>L¾p ®Æt c¸p trªn gi¸ ®ì, TL c¸p &lt; = 21kg/m</v>
          </cell>
          <cell r="C133" t="str">
            <v>m</v>
          </cell>
          <cell r="D133">
            <v>902.9</v>
          </cell>
          <cell r="E133">
            <v>3924.94</v>
          </cell>
        </row>
        <row r="134">
          <cell r="A134" t="str">
            <v>03.1213</v>
          </cell>
          <cell r="B134" t="str">
            <v>L¾p ®Æt c¸p trªn gi¸ ®ì, TL c¸p &lt; = 24kg/m</v>
          </cell>
          <cell r="C134" t="str">
            <v>m</v>
          </cell>
          <cell r="D134">
            <v>956.2</v>
          </cell>
          <cell r="E134">
            <v>5213.82</v>
          </cell>
        </row>
        <row r="135">
          <cell r="A135" t="str">
            <v>03.1214</v>
          </cell>
          <cell r="B135" t="str">
            <v>L¾p ®Æt c¸p trªn gi¸ ®ì, TL c¸p &lt; = 28kg/m</v>
          </cell>
          <cell r="C135" t="str">
            <v>m</v>
          </cell>
          <cell r="D135">
            <v>1002</v>
          </cell>
          <cell r="E135">
            <v>6778.89</v>
          </cell>
        </row>
        <row r="136">
          <cell r="A136" t="str">
            <v>03.1215</v>
          </cell>
          <cell r="B136" t="str">
            <v>L¾p ®Æt c¸p trªn gi¸ ®ì, TL c¸p &lt; = 32kg/m</v>
          </cell>
          <cell r="C136" t="str">
            <v>m</v>
          </cell>
          <cell r="D136">
            <v>1044.3</v>
          </cell>
          <cell r="E136">
            <v>8474.38</v>
          </cell>
        </row>
        <row r="137">
          <cell r="B137" t="str">
            <v>L¾P §ÆT C¸P TRONG èNG B¶O VÖ</v>
          </cell>
        </row>
        <row r="138">
          <cell r="A138" t="str">
            <v>03.1401</v>
          </cell>
          <cell r="B138" t="str">
            <v>L¾p ®Æt c¸p trong èng b¶o vÖ, TL c¸p &lt; = 1kg/m</v>
          </cell>
          <cell r="C138" t="str">
            <v>m</v>
          </cell>
          <cell r="D138">
            <v>454.6</v>
          </cell>
          <cell r="E138">
            <v>443.44</v>
          </cell>
        </row>
        <row r="139">
          <cell r="A139" t="str">
            <v>03.1402</v>
          </cell>
          <cell r="B139" t="str">
            <v>L¾p ®Æt c¸p trong èng b¶o vÖ, TL c¸p &lt; = 2kg/m</v>
          </cell>
          <cell r="C139" t="str">
            <v>m</v>
          </cell>
          <cell r="D139">
            <v>454.6</v>
          </cell>
          <cell r="E139">
            <v>506.35</v>
          </cell>
        </row>
        <row r="140">
          <cell r="A140" t="str">
            <v>03.1403</v>
          </cell>
          <cell r="B140" t="str">
            <v>L¾p ®Æt c¸p trong èng b¶o vÖ, TL c¸p &lt; = 3kg/m</v>
          </cell>
          <cell r="C140" t="str">
            <v>m</v>
          </cell>
          <cell r="D140">
            <v>454.6</v>
          </cell>
          <cell r="E140">
            <v>633.7</v>
          </cell>
        </row>
        <row r="141">
          <cell r="A141" t="str">
            <v>03.1404</v>
          </cell>
          <cell r="B141" t="str">
            <v>L¾p ®Æt c¸p trong èng b¶o vÖ, TL c¸p &lt; = 4,5kg/m</v>
          </cell>
          <cell r="C141" t="str">
            <v>m</v>
          </cell>
          <cell r="D141">
            <v>534.4</v>
          </cell>
          <cell r="E141">
            <v>8439.1</v>
          </cell>
        </row>
        <row r="142">
          <cell r="A142" t="str">
            <v>03.1405</v>
          </cell>
          <cell r="B142" t="str">
            <v>L¾p ®Æt c¸p trong èng b¶o vÖ, TL c¸p &lt; = 6kg/m</v>
          </cell>
          <cell r="C142" t="str">
            <v>m</v>
          </cell>
          <cell r="D142">
            <v>534.4</v>
          </cell>
          <cell r="E142">
            <v>1075.6</v>
          </cell>
        </row>
        <row r="143">
          <cell r="A143" t="str">
            <v>03.1406</v>
          </cell>
          <cell r="B143" t="str">
            <v>L¾p ®Æt c¸p trong èng b¶o vÖ, TL c¸p &lt; = 7,5kg/m</v>
          </cell>
          <cell r="C143" t="str">
            <v>m</v>
          </cell>
          <cell r="D143">
            <v>672.71</v>
          </cell>
          <cell r="E143">
            <v>1393.22</v>
          </cell>
        </row>
        <row r="144">
          <cell r="A144" t="str">
            <v>03.1407</v>
          </cell>
          <cell r="B144" t="str">
            <v>L¾p ®Æt c¸p trong èng b¶o vÖ, TL c¸p &lt; = 9kg/m</v>
          </cell>
          <cell r="C144" t="str">
            <v>m</v>
          </cell>
          <cell r="D144">
            <v>672.71</v>
          </cell>
          <cell r="E144">
            <v>1709.3</v>
          </cell>
        </row>
        <row r="145">
          <cell r="A145" t="str">
            <v>03.1408</v>
          </cell>
          <cell r="B145" t="str">
            <v>L¾p ®Æt c¸p trong èng b¶o vÖ, TL c¸p &lt; = 10,5kg/m</v>
          </cell>
          <cell r="C145" t="str">
            <v>m</v>
          </cell>
          <cell r="D145">
            <v>749.01</v>
          </cell>
          <cell r="E145">
            <v>2068.34</v>
          </cell>
        </row>
        <row r="146">
          <cell r="A146" t="str">
            <v>03.1409</v>
          </cell>
          <cell r="B146" t="str">
            <v>L¾p ®Æt c¸p trong èng b¶o vÖ, TL c¸p &lt; = 12kg/m</v>
          </cell>
          <cell r="C146" t="str">
            <v>m</v>
          </cell>
          <cell r="D146">
            <v>749.01</v>
          </cell>
          <cell r="E146">
            <v>2405.91</v>
          </cell>
        </row>
        <row r="147">
          <cell r="A147" t="str">
            <v>03.1410</v>
          </cell>
          <cell r="B147" t="str">
            <v>L¾p ®Æt c¸p trong èng b¶o vÖ, TL c¸p &lt; = 15kg/m</v>
          </cell>
          <cell r="C147" t="str">
            <v>m</v>
          </cell>
          <cell r="D147">
            <v>835.81</v>
          </cell>
          <cell r="E147">
            <v>3081.04</v>
          </cell>
        </row>
        <row r="148">
          <cell r="A148" t="str">
            <v>03.1411</v>
          </cell>
          <cell r="B148" t="str">
            <v>L¾p ®Æt c¸p trong èng b¶o vÖ, TL c¸p &lt; = 18kg/m</v>
          </cell>
          <cell r="C148" t="str">
            <v>m</v>
          </cell>
          <cell r="D148">
            <v>839.31</v>
          </cell>
          <cell r="E148">
            <v>4303.94</v>
          </cell>
        </row>
        <row r="149">
          <cell r="A149" t="str">
            <v>03.1412</v>
          </cell>
          <cell r="B149" t="str">
            <v>L¾p ®Æt c¸p trong èng b¶o vÖ, TL c¸p &lt; = 21kg/m</v>
          </cell>
          <cell r="C149" t="str">
            <v>m</v>
          </cell>
          <cell r="D149">
            <v>839.31</v>
          </cell>
          <cell r="E149">
            <v>5316.63</v>
          </cell>
        </row>
        <row r="150">
          <cell r="A150" t="str">
            <v>03.1413</v>
          </cell>
          <cell r="B150" t="str">
            <v>L¾p ®Æt c¸p trong èng b¶o vÖ, TL c¸p &lt; = 24kg/m</v>
          </cell>
          <cell r="C150" t="str">
            <v>m</v>
          </cell>
          <cell r="D150">
            <v>893.81</v>
          </cell>
          <cell r="E150">
            <v>6565.61</v>
          </cell>
        </row>
        <row r="151">
          <cell r="A151" t="str">
            <v>03.1414</v>
          </cell>
          <cell r="B151" t="str">
            <v>L¾p ®Æt c¸p trong èng b¶o vÖ, TL c¸p &lt; = 28kg/m</v>
          </cell>
          <cell r="C151" t="str">
            <v>m</v>
          </cell>
          <cell r="D151">
            <v>939.61</v>
          </cell>
          <cell r="E151">
            <v>8084.65</v>
          </cell>
        </row>
        <row r="152">
          <cell r="A152" t="str">
            <v>03.1415</v>
          </cell>
          <cell r="B152" t="str">
            <v>L¾p ®Æt c¸p trong èng b¶o vÖ, TL c¸p &lt; = 32kg/m</v>
          </cell>
          <cell r="C152" t="str">
            <v>m</v>
          </cell>
          <cell r="D152">
            <v>984.31</v>
          </cell>
          <cell r="E152">
            <v>9688.08</v>
          </cell>
        </row>
        <row r="153">
          <cell r="B153" t="str">
            <v>R·I D¢Y CHèNG SÐT TRONG PH¹M VI TR¹M</v>
          </cell>
        </row>
        <row r="154">
          <cell r="A154" t="str">
            <v>04.1301</v>
          </cell>
          <cell r="B154" t="str">
            <v>R·i d©y chèng sÐt tiÕt diÖn d©y 16mm2</v>
          </cell>
          <cell r="C154" t="str">
            <v>100m</v>
          </cell>
          <cell r="D154">
            <v>272</v>
          </cell>
          <cell r="E154">
            <v>25010</v>
          </cell>
        </row>
        <row r="155">
          <cell r="A155" t="str">
            <v>04.1302</v>
          </cell>
          <cell r="B155" t="str">
            <v>R·i d©y chèng sÐt tiÕt diÖn d©y 25mm2</v>
          </cell>
          <cell r="C155" t="str">
            <v>100m</v>
          </cell>
          <cell r="D155">
            <v>272</v>
          </cell>
          <cell r="E155">
            <v>30688</v>
          </cell>
        </row>
        <row r="156">
          <cell r="A156" t="str">
            <v>04.1303</v>
          </cell>
          <cell r="B156" t="str">
            <v>R·i d©y chèng sÐt tiÕt diÖn d©y 35mm2</v>
          </cell>
          <cell r="C156" t="str">
            <v>100m</v>
          </cell>
          <cell r="D156">
            <v>290</v>
          </cell>
          <cell r="E156">
            <v>34524</v>
          </cell>
        </row>
        <row r="157">
          <cell r="A157" t="str">
            <v>04.1304</v>
          </cell>
          <cell r="B157" t="str">
            <v>R·i d©y chèng sÐt tiÕt diÖn d©y 50mm2</v>
          </cell>
          <cell r="C157" t="str">
            <v>100m</v>
          </cell>
          <cell r="D157">
            <v>321</v>
          </cell>
          <cell r="E157">
            <v>38666</v>
          </cell>
        </row>
        <row r="158">
          <cell r="A158" t="str">
            <v>04.1305</v>
          </cell>
          <cell r="B158" t="str">
            <v>R·i d©y chèng sÐt tiÕt diÖn d©y 70mm2</v>
          </cell>
          <cell r="C158" t="str">
            <v>100m</v>
          </cell>
          <cell r="D158">
            <v>351</v>
          </cell>
          <cell r="E158">
            <v>46492</v>
          </cell>
        </row>
        <row r="159">
          <cell r="B159" t="str">
            <v>L¾P §ÆT Sø CHUæI</v>
          </cell>
        </row>
        <row r="160">
          <cell r="A160" t="str">
            <v>04.2101</v>
          </cell>
          <cell r="B160" t="str">
            <v>L¾p ®Æt sø chuæi &lt; = 2 b¸t/ chuæi</v>
          </cell>
          <cell r="C160" t="str">
            <v>chuæi</v>
          </cell>
          <cell r="D160">
            <v>1540</v>
          </cell>
          <cell r="E160">
            <v>2762</v>
          </cell>
        </row>
        <row r="161">
          <cell r="A161" t="str">
            <v>04.2102</v>
          </cell>
          <cell r="B161" t="str">
            <v>L¾p ®Æt sø chuæi &lt; = 5 b¸t/ chuæi</v>
          </cell>
          <cell r="C161" t="str">
            <v>chuæi</v>
          </cell>
          <cell r="D161">
            <v>2871</v>
          </cell>
          <cell r="E161">
            <v>6905</v>
          </cell>
        </row>
        <row r="162">
          <cell r="A162" t="str">
            <v>04.2103</v>
          </cell>
          <cell r="B162" t="str">
            <v>L¾p ®Æt sø chuæi &lt; = 8 b¸t/ chuæi</v>
          </cell>
          <cell r="C162" t="str">
            <v>chuæi</v>
          </cell>
          <cell r="D162">
            <v>4590</v>
          </cell>
          <cell r="E162">
            <v>10894</v>
          </cell>
        </row>
        <row r="163">
          <cell r="A163" t="str">
            <v>04.2104</v>
          </cell>
          <cell r="B163" t="str">
            <v>L¾p ®Æt sø chuæi &lt; = 11 b¸t/ chuæi</v>
          </cell>
          <cell r="C163" t="str">
            <v>chuæi</v>
          </cell>
          <cell r="D163">
            <v>6309</v>
          </cell>
          <cell r="E163">
            <v>15497</v>
          </cell>
        </row>
        <row r="164">
          <cell r="A164" t="str">
            <v>04.2105</v>
          </cell>
          <cell r="B164" t="str">
            <v>L¾p ®Æt sø chuæi &lt; = 14 b¸t/ chuæi</v>
          </cell>
          <cell r="C164" t="str">
            <v>chuæi</v>
          </cell>
          <cell r="D164">
            <v>8027</v>
          </cell>
          <cell r="E164">
            <v>19640</v>
          </cell>
        </row>
        <row r="165">
          <cell r="A165" t="str">
            <v>04.2106</v>
          </cell>
          <cell r="B165" t="str">
            <v>L¾p ®Æt sø chuæi &lt; = 29 b¸t/ chuæi</v>
          </cell>
          <cell r="C165" t="str">
            <v>chuæi</v>
          </cell>
          <cell r="D165">
            <v>16626</v>
          </cell>
          <cell r="E165">
            <v>28386</v>
          </cell>
        </row>
        <row r="166">
          <cell r="B166" t="str">
            <v>L¾P §ÆT Sø §øNG</v>
          </cell>
        </row>
        <row r="167">
          <cell r="A167" t="str">
            <v>04.2201</v>
          </cell>
          <cell r="B167" t="str">
            <v>L¾p ®Æt sø ®øng ®iÖn ¸p 10 - 35KV</v>
          </cell>
          <cell r="C167" t="str">
            <v>c¸i</v>
          </cell>
          <cell r="D167">
            <v>2871</v>
          </cell>
          <cell r="E167">
            <v>3529</v>
          </cell>
        </row>
        <row r="168">
          <cell r="A168" t="str">
            <v>04.2202</v>
          </cell>
          <cell r="B168" t="str">
            <v>L¾p ®Æt sø ®øng ®iÖn ¸p 110KV</v>
          </cell>
          <cell r="C168" t="str">
            <v>c¸i</v>
          </cell>
          <cell r="D168">
            <v>6309</v>
          </cell>
          <cell r="E168">
            <v>33756</v>
          </cell>
          <cell r="F168">
            <v>44099</v>
          </cell>
        </row>
        <row r="169">
          <cell r="A169" t="str">
            <v>04.2203</v>
          </cell>
          <cell r="B169" t="str">
            <v>L¾p ®Æt sø ®øng ®iÖn ¸p 220KV</v>
          </cell>
          <cell r="C169" t="str">
            <v>c¸i</v>
          </cell>
          <cell r="D169">
            <v>16626</v>
          </cell>
          <cell r="E169">
            <v>49100</v>
          </cell>
          <cell r="F169">
            <v>88198</v>
          </cell>
        </row>
        <row r="170">
          <cell r="B170" t="str">
            <v>L¾P §ÆT D¢Y DÉN XUèNG THIÕT BÞ</v>
          </cell>
        </row>
        <row r="171">
          <cell r="A171" t="str">
            <v>04.4101</v>
          </cell>
          <cell r="B171" t="str">
            <v>L¾p ®Æt d©y dÉn xuèng thiÕt bÞ, d©y nh«m &lt; =95mm2</v>
          </cell>
          <cell r="C171" t="str">
            <v>m</v>
          </cell>
          <cell r="D171">
            <v>913</v>
          </cell>
          <cell r="E171">
            <v>460</v>
          </cell>
        </row>
        <row r="172">
          <cell r="A172" t="str">
            <v>04.4102</v>
          </cell>
          <cell r="B172" t="str">
            <v>L¾p ®Æt d©y dÉn xuèng thiÕt bÞ, d©y nh«m &lt; =150mm2</v>
          </cell>
          <cell r="C172" t="str">
            <v>m</v>
          </cell>
          <cell r="D172">
            <v>913</v>
          </cell>
          <cell r="E172">
            <v>1228</v>
          </cell>
        </row>
        <row r="173">
          <cell r="A173" t="str">
            <v>04.4103</v>
          </cell>
          <cell r="B173" t="str">
            <v>L¾p ®Æt d©y dÉn xuèng thiÕt bÞ, d©y nh«m &lt; =240mm2</v>
          </cell>
          <cell r="C173" t="str">
            <v>m</v>
          </cell>
          <cell r="D173">
            <v>930</v>
          </cell>
          <cell r="E173">
            <v>1995</v>
          </cell>
        </row>
        <row r="174">
          <cell r="A174" t="str">
            <v>04.4104</v>
          </cell>
          <cell r="B174" t="str">
            <v>L¾p ®Æt d©y dÉn xuèng thiÕt bÞ, d©y nh«m &lt; =400mm2</v>
          </cell>
          <cell r="C174" t="str">
            <v>m</v>
          </cell>
          <cell r="D174">
            <v>941</v>
          </cell>
          <cell r="E174">
            <v>3836</v>
          </cell>
        </row>
        <row r="175">
          <cell r="A175" t="str">
            <v>04.4105</v>
          </cell>
          <cell r="B175" t="str">
            <v>L¾p ®Æt d©y dÉn xuèng thiÕt bÞ, d©y nh«m &lt; =800mm2</v>
          </cell>
          <cell r="C175" t="str">
            <v>m</v>
          </cell>
          <cell r="D175">
            <v>968</v>
          </cell>
          <cell r="E175">
            <v>6598</v>
          </cell>
        </row>
        <row r="176">
          <cell r="A176" t="str">
            <v>04.4106</v>
          </cell>
          <cell r="B176" t="str">
            <v>L¾p ®Æt d©y dÉn xuèng thiÕt bÞ, d©y nh«m &gt; 800mm2</v>
          </cell>
          <cell r="C176" t="str">
            <v>m</v>
          </cell>
          <cell r="D176">
            <v>996</v>
          </cell>
          <cell r="E176">
            <v>7672</v>
          </cell>
        </row>
        <row r="177">
          <cell r="A177" t="str">
            <v>04.4201</v>
          </cell>
          <cell r="B177" t="str">
            <v>L¾p ®Æt d©y dÉn xuèng thiÕt bÞ, d©y ®ång &lt; =95mm2</v>
          </cell>
          <cell r="C177" t="str">
            <v>m</v>
          </cell>
          <cell r="D177">
            <v>913</v>
          </cell>
          <cell r="E177">
            <v>921</v>
          </cell>
        </row>
        <row r="178">
          <cell r="A178" t="str">
            <v>04.4202</v>
          </cell>
          <cell r="B178" t="str">
            <v>L¾p ®Æt d©y dÉn xuèng thiÕt bÞ, d©y ®ång &lt; =150mm2</v>
          </cell>
          <cell r="C178" t="str">
            <v>m</v>
          </cell>
          <cell r="D178">
            <v>913</v>
          </cell>
          <cell r="E178">
            <v>2455</v>
          </cell>
        </row>
        <row r="179">
          <cell r="A179" t="str">
            <v>04.4203</v>
          </cell>
          <cell r="B179" t="str">
            <v>L¾p ®Æt d©y dÉn xuèng thiÕt bÞ, d©y ®ång &gt; 240mm2</v>
          </cell>
          <cell r="C179" t="str">
            <v>m</v>
          </cell>
          <cell r="D179">
            <v>930</v>
          </cell>
          <cell r="E179">
            <v>3069</v>
          </cell>
        </row>
        <row r="180">
          <cell r="B180" t="str">
            <v>L¾P §ÆT THANH C¸I (§åNG HOÆC NH¤M)</v>
          </cell>
        </row>
        <row r="181">
          <cell r="A181" t="str">
            <v>04.5101</v>
          </cell>
          <cell r="B181" t="str">
            <v>L¾p ®Æt thanh c¸i dÑt (25x4)mm</v>
          </cell>
          <cell r="C181" t="str">
            <v>m</v>
          </cell>
          <cell r="D181">
            <v>251.4</v>
          </cell>
          <cell r="E181">
            <v>1074.1</v>
          </cell>
          <cell r="F181">
            <v>195.9</v>
          </cell>
        </row>
        <row r="182">
          <cell r="A182" t="str">
            <v>04.5102</v>
          </cell>
          <cell r="B182" t="str">
            <v>L¾p ®Æt thanh c¸i dÑt (40x4)mm</v>
          </cell>
          <cell r="C182" t="str">
            <v>m</v>
          </cell>
          <cell r="D182">
            <v>251.4</v>
          </cell>
          <cell r="E182">
            <v>1503.7</v>
          </cell>
          <cell r="F182">
            <v>195.9</v>
          </cell>
        </row>
        <row r="183">
          <cell r="A183" t="str">
            <v>04.5103</v>
          </cell>
          <cell r="B183" t="str">
            <v>L¾p ®Æt thanh c¸i dÑt (60x6)mm</v>
          </cell>
          <cell r="C183" t="str">
            <v>m</v>
          </cell>
          <cell r="D183">
            <v>256.9</v>
          </cell>
          <cell r="E183">
            <v>1733.8</v>
          </cell>
          <cell r="F183">
            <v>195.9</v>
          </cell>
        </row>
        <row r="184">
          <cell r="A184" t="str">
            <v>04.5104</v>
          </cell>
          <cell r="B184" t="str">
            <v>L¾p ®Æt thanh c¸i dÑt (80x8)mm</v>
          </cell>
          <cell r="C184" t="str">
            <v>m</v>
          </cell>
          <cell r="D184">
            <v>258.5</v>
          </cell>
          <cell r="E184">
            <v>2117.4</v>
          </cell>
          <cell r="F184">
            <v>195.9</v>
          </cell>
        </row>
        <row r="185">
          <cell r="A185" t="str">
            <v>04.5105</v>
          </cell>
          <cell r="B185" t="str">
            <v>L¾p ®Æt thanh c¸i dÑt (100x10)mm</v>
          </cell>
          <cell r="C185" t="str">
            <v>m</v>
          </cell>
          <cell r="D185">
            <v>260.7</v>
          </cell>
          <cell r="E185">
            <v>3068.8</v>
          </cell>
          <cell r="F185">
            <v>195.9</v>
          </cell>
        </row>
        <row r="186">
          <cell r="A186" t="str">
            <v>04.5106</v>
          </cell>
          <cell r="B186" t="str">
            <v>L¾p ®Æt thanh c¸i dÑt (120x10)mm</v>
          </cell>
          <cell r="C186" t="str">
            <v>m</v>
          </cell>
          <cell r="D186">
            <v>262.4</v>
          </cell>
          <cell r="E186">
            <v>3452.4</v>
          </cell>
          <cell r="F186">
            <v>195.9</v>
          </cell>
        </row>
        <row r="187">
          <cell r="B187" t="str">
            <v>§ãNG CäC Vµ R·I D¢Y TIÕP DÞA</v>
          </cell>
        </row>
        <row r="188">
          <cell r="A188" t="str">
            <v>04.7001</v>
          </cell>
          <cell r="B188" t="str">
            <v>§ãng cäc tiÕp dÞa (cäc cã s¼n)</v>
          </cell>
          <cell r="C188" t="str">
            <v>cäc</v>
          </cell>
          <cell r="D188">
            <v>1001</v>
          </cell>
          <cell r="E188">
            <v>5217</v>
          </cell>
        </row>
        <row r="189">
          <cell r="A189" t="str">
            <v>04.7002</v>
          </cell>
          <cell r="B189" t="str">
            <v>S¶n xuÊt vµ kÐo r·i d©y tiÕp ®Þa</v>
          </cell>
          <cell r="C189" t="str">
            <v>m</v>
          </cell>
          <cell r="D189">
            <v>257</v>
          </cell>
          <cell r="E189">
            <v>438.8</v>
          </cell>
          <cell r="F189">
            <v>1001.5</v>
          </cell>
        </row>
        <row r="190">
          <cell r="B190" t="str">
            <v>L¾P §ÆT Tñ §IÖN H¹ THÕ</v>
          </cell>
        </row>
        <row r="191">
          <cell r="A191" t="str">
            <v>05.1101</v>
          </cell>
          <cell r="B191" t="str">
            <v>L¾p ®Æt tñ ®iÖn h¹ thÕ xoay chiÒu 1 pha</v>
          </cell>
          <cell r="C191" t="str">
            <v>tñ</v>
          </cell>
          <cell r="D191">
            <v>35119</v>
          </cell>
          <cell r="E191">
            <v>42285</v>
          </cell>
          <cell r="F191">
            <v>30633</v>
          </cell>
        </row>
        <row r="192">
          <cell r="A192" t="str">
            <v>05.1102</v>
          </cell>
          <cell r="B192" t="str">
            <v>L¾p ®Æt tñ ®iÖn h¹ thÕ xoay chiÒu 3 pha</v>
          </cell>
          <cell r="C192" t="str">
            <v>tñ</v>
          </cell>
          <cell r="D192">
            <v>36219</v>
          </cell>
          <cell r="E192">
            <v>48712</v>
          </cell>
          <cell r="F192">
            <v>30633</v>
          </cell>
        </row>
        <row r="193">
          <cell r="A193" t="str">
            <v>05.1103</v>
          </cell>
          <cell r="B193" t="str">
            <v>L¾p ®Æt tñ ®iÖn h¹ thÕ 1 chiÒu</v>
          </cell>
          <cell r="C193" t="str">
            <v>tñ</v>
          </cell>
          <cell r="D193">
            <v>35119</v>
          </cell>
          <cell r="E193">
            <v>42285</v>
          </cell>
          <cell r="F193">
            <v>30633</v>
          </cell>
        </row>
        <row r="194">
          <cell r="A194" t="str">
            <v>05.1104</v>
          </cell>
          <cell r="B194" t="str">
            <v>L¾p ®Æt tñ ®iÒu khiÓn DCL</v>
          </cell>
          <cell r="C194" t="str">
            <v>tñ</v>
          </cell>
          <cell r="D194">
            <v>34573</v>
          </cell>
          <cell r="E194">
            <v>42285</v>
          </cell>
        </row>
        <row r="195">
          <cell r="A195" t="str">
            <v>05.1105</v>
          </cell>
          <cell r="B195" t="str">
            <v>L¾p ®Æt tñ ®iÒu khiÓn MC, tñ ®Êu d©y</v>
          </cell>
          <cell r="C195" t="str">
            <v>tñ</v>
          </cell>
          <cell r="D195">
            <v>34573</v>
          </cell>
          <cell r="E195">
            <v>48543</v>
          </cell>
          <cell r="F195">
            <v>58798</v>
          </cell>
        </row>
        <row r="196">
          <cell r="B196" t="str">
            <v>L¾P §ÆT Tñ §IÖN CAO ¸P</v>
          </cell>
        </row>
        <row r="197">
          <cell r="A197" t="str">
            <v>05.2101</v>
          </cell>
          <cell r="B197" t="str">
            <v>L¾p ®Æt tñ ®iÖn MC, tñ b¶o vÖ, tñ ®o l­êng &lt; =10KV</v>
          </cell>
          <cell r="C197" t="str">
            <v>tñ</v>
          </cell>
          <cell r="D197">
            <v>5775</v>
          </cell>
          <cell r="E197">
            <v>124318</v>
          </cell>
          <cell r="F197">
            <v>30633</v>
          </cell>
        </row>
        <row r="198">
          <cell r="A198" t="str">
            <v>05.2102</v>
          </cell>
          <cell r="B198" t="str">
            <v>L¾p ®Æt tñ ®iÖn MC, tñ b¶o vÖ, tñ ®o l­êng &lt; =35KV</v>
          </cell>
          <cell r="C198" t="str">
            <v>tñ</v>
          </cell>
          <cell r="D198">
            <v>9185</v>
          </cell>
          <cell r="E198">
            <v>142078</v>
          </cell>
          <cell r="F198">
            <v>30633</v>
          </cell>
        </row>
        <row r="199">
          <cell r="B199" t="str">
            <v>L¾P §ÆT Tñ NHÞ THø :§. KHIÓN, B.VÖ, §.L¦êNG</v>
          </cell>
        </row>
        <row r="200">
          <cell r="A200" t="str">
            <v>05.3101</v>
          </cell>
          <cell r="B200" t="str">
            <v>L¾p ®Æt tñ ®iÒu khiÓn MBA &lt; =35KV</v>
          </cell>
          <cell r="C200" t="str">
            <v>tñ</v>
          </cell>
          <cell r="D200">
            <v>5720</v>
          </cell>
          <cell r="E200">
            <v>76113</v>
          </cell>
          <cell r="F200">
            <v>38291</v>
          </cell>
        </row>
        <row r="201">
          <cell r="A201" t="str">
            <v>05.3102</v>
          </cell>
          <cell r="B201" t="str">
            <v>L¾p ®Æt tñ ®iÒu khiÓn MBA &lt; =110KV</v>
          </cell>
          <cell r="C201" t="str">
            <v>tñ</v>
          </cell>
          <cell r="D201">
            <v>6875</v>
          </cell>
          <cell r="E201">
            <v>91336</v>
          </cell>
          <cell r="F201">
            <v>38291</v>
          </cell>
        </row>
        <row r="202">
          <cell r="A202" t="str">
            <v>05.3103</v>
          </cell>
          <cell r="B202" t="str">
            <v>L¾p ®Æt tñ ®iÒu khiÓn MBA 220KV</v>
          </cell>
          <cell r="C202" t="str">
            <v>tñ</v>
          </cell>
          <cell r="D202">
            <v>6875</v>
          </cell>
          <cell r="E202">
            <v>106558</v>
          </cell>
          <cell r="F202">
            <v>38291</v>
          </cell>
        </row>
        <row r="203">
          <cell r="A203" t="str">
            <v>05.3105</v>
          </cell>
          <cell r="B203" t="str">
            <v>L¾p ®Æt tñ ®iÒu khiÓn ®­êng d©y &lt; =35KV</v>
          </cell>
          <cell r="C203" t="str">
            <v>tñ</v>
          </cell>
          <cell r="D203">
            <v>5720</v>
          </cell>
          <cell r="E203">
            <v>68502</v>
          </cell>
          <cell r="F203">
            <v>38291</v>
          </cell>
        </row>
        <row r="204">
          <cell r="A204" t="str">
            <v>05.3106</v>
          </cell>
          <cell r="B204" t="str">
            <v>L¾p ®Æt tñ ®iÒu khiÓn ®­êng d©y &lt; =110KV</v>
          </cell>
          <cell r="C204" t="str">
            <v>tñ</v>
          </cell>
          <cell r="D204">
            <v>6875</v>
          </cell>
          <cell r="E204">
            <v>82202</v>
          </cell>
          <cell r="F204">
            <v>38291</v>
          </cell>
        </row>
        <row r="205">
          <cell r="A205" t="str">
            <v>05.3107</v>
          </cell>
          <cell r="B205" t="str">
            <v>L¾p ®Æt tñ ®iÒu khiÓn ®­êng d©y 220KV</v>
          </cell>
          <cell r="C205" t="str">
            <v>tñ</v>
          </cell>
          <cell r="D205">
            <v>6875</v>
          </cell>
          <cell r="E205">
            <v>95902</v>
          </cell>
          <cell r="F205">
            <v>38291</v>
          </cell>
        </row>
        <row r="206">
          <cell r="A206" t="str">
            <v>05.3201</v>
          </cell>
          <cell r="B206" t="str">
            <v>L¾p ®Æt tñ b¶o vÖ MBA &lt; =35KV</v>
          </cell>
          <cell r="C206" t="str">
            <v>tñ</v>
          </cell>
          <cell r="D206">
            <v>5720</v>
          </cell>
          <cell r="E206">
            <v>72307</v>
          </cell>
          <cell r="F206">
            <v>38291</v>
          </cell>
        </row>
        <row r="207">
          <cell r="A207" t="str">
            <v>05.3202</v>
          </cell>
          <cell r="B207" t="str">
            <v>L¾p ®Æt tñ b¶o vÖ MBA &lt; =110KV</v>
          </cell>
          <cell r="C207" t="str">
            <v>tñ</v>
          </cell>
          <cell r="D207">
            <v>6875</v>
          </cell>
          <cell r="E207">
            <v>86769</v>
          </cell>
          <cell r="F207">
            <v>38291</v>
          </cell>
        </row>
        <row r="208">
          <cell r="A208" t="str">
            <v>05.3203</v>
          </cell>
          <cell r="B208" t="str">
            <v>L¾p ®Æt tñ b¶o vÖ MBA 220KV</v>
          </cell>
          <cell r="C208" t="str">
            <v>tñ</v>
          </cell>
          <cell r="D208">
            <v>6875</v>
          </cell>
          <cell r="E208">
            <v>101230</v>
          </cell>
          <cell r="F208">
            <v>38291</v>
          </cell>
        </row>
        <row r="209">
          <cell r="A209" t="str">
            <v>05.3205</v>
          </cell>
          <cell r="B209" t="str">
            <v>L¾p ®Æt tñ b¶o vÖ ®­êng d©y &lt; =35KV</v>
          </cell>
          <cell r="C209" t="str">
            <v>tñ</v>
          </cell>
          <cell r="D209">
            <v>5720</v>
          </cell>
          <cell r="E209">
            <v>65077</v>
          </cell>
          <cell r="F209">
            <v>38291</v>
          </cell>
        </row>
        <row r="210">
          <cell r="A210" t="str">
            <v>05.3206</v>
          </cell>
          <cell r="B210" t="str">
            <v>L¾p ®Æt tñ b¶o vÖ ®­êng d©y &lt; =110KV</v>
          </cell>
          <cell r="C210" t="str">
            <v>tñ</v>
          </cell>
          <cell r="D210">
            <v>6875</v>
          </cell>
          <cell r="E210">
            <v>78092</v>
          </cell>
          <cell r="F210">
            <v>38291</v>
          </cell>
        </row>
        <row r="211">
          <cell r="A211" t="str">
            <v>05.3207</v>
          </cell>
          <cell r="B211" t="str">
            <v>L¾p ®Æt tñ b¶o vÖ ®­êng d©y 220KV</v>
          </cell>
          <cell r="C211" t="str">
            <v>tñ</v>
          </cell>
          <cell r="D211">
            <v>6875</v>
          </cell>
          <cell r="E211">
            <v>91107</v>
          </cell>
          <cell r="F211">
            <v>38291</v>
          </cell>
        </row>
        <row r="212">
          <cell r="A212" t="str">
            <v>05.3301</v>
          </cell>
          <cell r="B212" t="str">
            <v>L¾p ®Æt tñ  ®o l­êng  &lt; =35KV</v>
          </cell>
          <cell r="C212" t="str">
            <v>tñ</v>
          </cell>
          <cell r="D212">
            <v>5720</v>
          </cell>
          <cell r="E212">
            <v>72307</v>
          </cell>
          <cell r="F212">
            <v>38291</v>
          </cell>
        </row>
        <row r="213">
          <cell r="A213" t="str">
            <v>05.3302</v>
          </cell>
          <cell r="B213" t="str">
            <v>L¾p ®Æt tñ ®o l­êng  &lt; =110KV</v>
          </cell>
          <cell r="C213" t="str">
            <v>tñ</v>
          </cell>
          <cell r="D213">
            <v>6875</v>
          </cell>
          <cell r="E213">
            <v>86769</v>
          </cell>
          <cell r="F213">
            <v>38291</v>
          </cell>
        </row>
        <row r="214">
          <cell r="A214" t="str">
            <v>05.3303</v>
          </cell>
          <cell r="B214" t="str">
            <v>L¾p ®Æt tñ ®o l­êng 220KV</v>
          </cell>
          <cell r="C214" t="str">
            <v>tñ</v>
          </cell>
          <cell r="D214">
            <v>6875</v>
          </cell>
          <cell r="E214">
            <v>101230</v>
          </cell>
          <cell r="F214">
            <v>38291</v>
          </cell>
        </row>
        <row r="215">
          <cell r="B215" t="str">
            <v>ÐP §ÇU CèT §åNG C¸C LO¹I</v>
          </cell>
        </row>
        <row r="216">
          <cell r="A216" t="str">
            <v>03.4001</v>
          </cell>
          <cell r="B216" t="str">
            <v>Ðp ®Çu cèt ®ång cì &lt; =25mm2</v>
          </cell>
          <cell r="C216" t="str">
            <v>c¸i</v>
          </cell>
          <cell r="D216">
            <v>12918.7</v>
          </cell>
          <cell r="E216">
            <v>338.3</v>
          </cell>
          <cell r="F216">
            <v>1301.8</v>
          </cell>
        </row>
        <row r="217">
          <cell r="A217" t="str">
            <v>03.4002</v>
          </cell>
          <cell r="B217" t="str">
            <v>Ðp ®Çu cèt ®ång cì &lt; =50mm2</v>
          </cell>
          <cell r="C217" t="str">
            <v>c¸i</v>
          </cell>
          <cell r="D217">
            <v>12918.7</v>
          </cell>
          <cell r="E217">
            <v>592</v>
          </cell>
          <cell r="F217">
            <v>1301.8</v>
          </cell>
        </row>
        <row r="218">
          <cell r="A218" t="str">
            <v>03.4003</v>
          </cell>
          <cell r="B218" t="str">
            <v>Ðp ®Çu cèt ®ång cì &lt; =70mm2</v>
          </cell>
          <cell r="C218" t="str">
            <v>c¸i</v>
          </cell>
          <cell r="D218">
            <v>13361.7</v>
          </cell>
          <cell r="E218">
            <v>930.3</v>
          </cell>
          <cell r="F218">
            <v>1562.1</v>
          </cell>
        </row>
        <row r="219">
          <cell r="A219" t="str">
            <v>03.4004</v>
          </cell>
          <cell r="B219" t="str">
            <v>Ðp ®Çu cèt ®ång cì &lt; =95mm2</v>
          </cell>
          <cell r="C219" t="str">
            <v>c¸i</v>
          </cell>
          <cell r="D219">
            <v>19604.7</v>
          </cell>
          <cell r="E219">
            <v>1191</v>
          </cell>
          <cell r="F219">
            <v>1562.1</v>
          </cell>
        </row>
        <row r="220">
          <cell r="A220" t="str">
            <v>03.4005</v>
          </cell>
          <cell r="B220" t="str">
            <v>Ðp ®Çu cèt ®ång cì &lt; =120mm2</v>
          </cell>
          <cell r="C220" t="str">
            <v>c¸i</v>
          </cell>
          <cell r="D220">
            <v>30936.9</v>
          </cell>
          <cell r="E220">
            <v>1522.3</v>
          </cell>
          <cell r="F220">
            <v>1822.5</v>
          </cell>
        </row>
        <row r="221">
          <cell r="A221" t="str">
            <v>03.4006</v>
          </cell>
          <cell r="B221" t="str">
            <v>Ðp ®Çu cèt ®ång cì &lt; =150mm2</v>
          </cell>
          <cell r="C221" t="str">
            <v>c¸i</v>
          </cell>
          <cell r="D221">
            <v>39096.1</v>
          </cell>
          <cell r="E221">
            <v>1860.5</v>
          </cell>
          <cell r="F221">
            <v>2082.8</v>
          </cell>
        </row>
        <row r="222">
          <cell r="A222" t="str">
            <v>03.4007</v>
          </cell>
          <cell r="B222" t="str">
            <v>Ðp ®Çu cèt ®ång cì &lt; =185mm2</v>
          </cell>
          <cell r="C222" t="str">
            <v>c¸i</v>
          </cell>
          <cell r="D222">
            <v>55647.3</v>
          </cell>
          <cell r="E222">
            <v>2232.6</v>
          </cell>
          <cell r="F222">
            <v>2343.2</v>
          </cell>
        </row>
        <row r="223">
          <cell r="A223" t="str">
            <v>03.4008</v>
          </cell>
          <cell r="B223" t="str">
            <v>Ðp ®Çu cèt ®ång cì &lt; =240mm2</v>
          </cell>
          <cell r="C223" t="str">
            <v>c¸i</v>
          </cell>
          <cell r="D223">
            <v>83405</v>
          </cell>
          <cell r="E223">
            <v>2790.8</v>
          </cell>
          <cell r="F223">
            <v>2603.5</v>
          </cell>
        </row>
        <row r="224">
          <cell r="A224" t="str">
            <v>03.4009</v>
          </cell>
          <cell r="B224" t="str">
            <v>Ðp ®Çu cèt ®ång cì &lt; =300mm2</v>
          </cell>
          <cell r="C224" t="str">
            <v>c¸i</v>
          </cell>
          <cell r="D224">
            <v>126240.7</v>
          </cell>
          <cell r="E224">
            <v>3315.1</v>
          </cell>
          <cell r="F224">
            <v>3644.9</v>
          </cell>
        </row>
        <row r="225">
          <cell r="A225" t="str">
            <v>03.4010</v>
          </cell>
          <cell r="B225" t="str">
            <v>Ðp ®Çu cèt ®ång cì &lt; =400mm2</v>
          </cell>
          <cell r="C225" t="str">
            <v>c¸i</v>
          </cell>
          <cell r="D225">
            <v>130886.9</v>
          </cell>
          <cell r="E225">
            <v>4414.6</v>
          </cell>
          <cell r="F225">
            <v>4686.3</v>
          </cell>
        </row>
        <row r="226">
          <cell r="B226" t="str">
            <v>L¾p ®Æt phô kiÖn trong tr¹m</v>
          </cell>
        </row>
        <row r="227">
          <cell r="A227" t="str">
            <v>04.3101</v>
          </cell>
          <cell r="B227" t="str">
            <v>l¾p ®Æt t¹ bï</v>
          </cell>
          <cell r="C227" t="str">
            <v>bé</v>
          </cell>
          <cell r="D227">
            <v>666</v>
          </cell>
          <cell r="E227">
            <v>8132</v>
          </cell>
        </row>
        <row r="228">
          <cell r="A228" t="str">
            <v>04.3102</v>
          </cell>
          <cell r="B228" t="str">
            <v>l¾p ®Æt t¹ chèng rung</v>
          </cell>
          <cell r="C228" t="str">
            <v>bé</v>
          </cell>
          <cell r="D228">
            <v>666</v>
          </cell>
          <cell r="E228">
            <v>6444</v>
          </cell>
        </row>
        <row r="229">
          <cell r="A229" t="str">
            <v>04.3103</v>
          </cell>
          <cell r="B229" t="str">
            <v>l¾p ®Æt thu l«i èng</v>
          </cell>
          <cell r="C229" t="str">
            <v>bé</v>
          </cell>
          <cell r="D229">
            <v>666</v>
          </cell>
          <cell r="E229">
            <v>8439</v>
          </cell>
        </row>
        <row r="230">
          <cell r="A230" t="str">
            <v>04.3104</v>
          </cell>
          <cell r="B230" t="str">
            <v>l¾p ®Æt má phãng</v>
          </cell>
          <cell r="C230" t="str">
            <v>bé</v>
          </cell>
          <cell r="D230">
            <v>721</v>
          </cell>
          <cell r="E230">
            <v>5063</v>
          </cell>
        </row>
        <row r="231">
          <cell r="A231" t="str">
            <v>04.3105</v>
          </cell>
          <cell r="B231" t="str">
            <v>l¾p ®Æt khãa c¸c lo¹i</v>
          </cell>
          <cell r="C231" t="str">
            <v>bé</v>
          </cell>
          <cell r="D231">
            <v>666</v>
          </cell>
          <cell r="E231">
            <v>8439</v>
          </cell>
        </row>
        <row r="232">
          <cell r="A232" t="str">
            <v>04.3106</v>
          </cell>
          <cell r="B232" t="str">
            <v>l¾p ®Æt ®Çu cèt</v>
          </cell>
          <cell r="C232" t="str">
            <v>bé</v>
          </cell>
          <cell r="D232">
            <v>666</v>
          </cell>
          <cell r="E232">
            <v>8439</v>
          </cell>
        </row>
        <row r="233">
          <cell r="A233" t="str">
            <v>04.3107</v>
          </cell>
          <cell r="B233" t="str">
            <v>l¾p ®Æt kÑp c¸c lo¹i</v>
          </cell>
          <cell r="C233" t="str">
            <v>bé</v>
          </cell>
          <cell r="D233">
            <v>666</v>
          </cell>
          <cell r="E233">
            <v>6444</v>
          </cell>
        </row>
        <row r="234">
          <cell r="A234" t="str">
            <v>04.3108</v>
          </cell>
          <cell r="B234" t="str">
            <v>l¾p ®Æt khung ®Þnh vÞ</v>
          </cell>
          <cell r="C234" t="str">
            <v>bé</v>
          </cell>
          <cell r="D234">
            <v>666</v>
          </cell>
          <cell r="E234">
            <v>8439</v>
          </cell>
        </row>
        <row r="235">
          <cell r="A235" t="str">
            <v>04.3109</v>
          </cell>
          <cell r="B235" t="str">
            <v>l¾p ®Æt phô kiÖn thanh c¸i</v>
          </cell>
          <cell r="C235" t="str">
            <v>bé</v>
          </cell>
          <cell r="D235">
            <v>666</v>
          </cell>
          <cell r="E235">
            <v>6444</v>
          </cell>
        </row>
        <row r="236">
          <cell r="A236" t="str">
            <v>04.8101</v>
          </cell>
          <cell r="B236" t="str">
            <v>L¾p ®Æt ghÕ c¸ch ®iÖn, thang, sµn thao t¸c</v>
          </cell>
          <cell r="C236" t="str">
            <v>tÊn</v>
          </cell>
          <cell r="E236">
            <v>171145</v>
          </cell>
        </row>
        <row r="237">
          <cell r="A237" t="str">
            <v>04.8102</v>
          </cell>
          <cell r="B237" t="str">
            <v>L¾p ®Æt gi¸ ®ì</v>
          </cell>
          <cell r="C237" t="str">
            <v>tÊn</v>
          </cell>
          <cell r="E237">
            <v>155586</v>
          </cell>
        </row>
        <row r="238">
          <cell r="A238" t="str">
            <v>04.8103</v>
          </cell>
          <cell r="B238" t="str">
            <v>L¾p ®Æt èng nhùa PVC</v>
          </cell>
          <cell r="C238" t="str">
            <v>10m</v>
          </cell>
          <cell r="D238">
            <v>6000</v>
          </cell>
          <cell r="E238">
            <v>23016</v>
          </cell>
        </row>
        <row r="239">
          <cell r="A239" t="str">
            <v>04.8104</v>
          </cell>
          <cell r="B239" t="str">
            <v>L¾p ®Æt èng thÐp</v>
          </cell>
          <cell r="C239" t="str">
            <v>10m</v>
          </cell>
          <cell r="D239">
            <v>6000</v>
          </cell>
          <cell r="E239">
            <v>46031</v>
          </cell>
        </row>
        <row r="240">
          <cell r="B240" t="str">
            <v>L¾p ®Æt kÕt cÊu c¸c lo¹i</v>
          </cell>
        </row>
        <row r="241">
          <cell r="A241" t="str">
            <v>04.9102</v>
          </cell>
          <cell r="B241" t="str">
            <v>L¾p ®Æt xµ thÐp</v>
          </cell>
          <cell r="C241" t="str">
            <v>Kg</v>
          </cell>
          <cell r="D241">
            <v>9.965</v>
          </cell>
          <cell r="E241">
            <v>181.47</v>
          </cell>
        </row>
        <row r="242">
          <cell r="A242" t="str">
            <v>04.9203</v>
          </cell>
          <cell r="B242" t="str">
            <v>L¾p ®Æt cét bª t«ng</v>
          </cell>
          <cell r="C242" t="str">
            <v>cét</v>
          </cell>
          <cell r="D242">
            <v>8221</v>
          </cell>
          <cell r="E242">
            <v>69695</v>
          </cell>
          <cell r="F242">
            <v>123642</v>
          </cell>
        </row>
        <row r="243">
          <cell r="A243" t="str">
            <v>04.9301</v>
          </cell>
          <cell r="B243" t="str">
            <v>L¾p ®Æt trô ®ì bª t«ng</v>
          </cell>
          <cell r="C243" t="str">
            <v>cét</v>
          </cell>
          <cell r="D243">
            <v>8221</v>
          </cell>
          <cell r="E243">
            <v>27031</v>
          </cell>
          <cell r="F243">
            <v>61821</v>
          </cell>
        </row>
        <row r="244">
          <cell r="A244" t="str">
            <v>04.9302</v>
          </cell>
          <cell r="B244" t="str">
            <v>L¾p ®Æt trô ®ì thÐp</v>
          </cell>
          <cell r="C244" t="str">
            <v>Kg</v>
          </cell>
          <cell r="D244">
            <v>7.391</v>
          </cell>
          <cell r="E244">
            <v>164.959</v>
          </cell>
        </row>
        <row r="245">
          <cell r="B245" t="str">
            <v>L¾p ®Æt hÖ thèng chiÕu s¸ng</v>
          </cell>
        </row>
        <row r="246">
          <cell r="A246" t="str">
            <v>05.4101</v>
          </cell>
          <cell r="B246" t="str">
            <v>L¾p ®Æt ®Ìn pha trªn cét</v>
          </cell>
          <cell r="C246" t="str">
            <v>bé</v>
          </cell>
          <cell r="D246">
            <v>665</v>
          </cell>
          <cell r="E246">
            <v>20297</v>
          </cell>
        </row>
        <row r="247">
          <cell r="A247" t="str">
            <v>05.4102</v>
          </cell>
          <cell r="B247" t="str">
            <v>L¾p ®Æt ®Ìn h×nh cÇu</v>
          </cell>
          <cell r="C247" t="str">
            <v>bé</v>
          </cell>
          <cell r="D247">
            <v>523</v>
          </cell>
          <cell r="E247">
            <v>6766</v>
          </cell>
        </row>
        <row r="248">
          <cell r="A248" t="str">
            <v>05.4103</v>
          </cell>
          <cell r="B248" t="str">
            <v>L¾p ®Æt ®Ìn chiÕu s¸ng</v>
          </cell>
          <cell r="C248" t="str">
            <v>bé</v>
          </cell>
          <cell r="D248">
            <v>451</v>
          </cell>
          <cell r="E248">
            <v>2030</v>
          </cell>
        </row>
        <row r="249">
          <cell r="A249" t="str">
            <v>05.4104</v>
          </cell>
          <cell r="B249" t="str">
            <v>L¾p ®Æt ®Ìn chèng næ</v>
          </cell>
          <cell r="C249" t="str">
            <v>bé</v>
          </cell>
          <cell r="D249">
            <v>523</v>
          </cell>
          <cell r="E249">
            <v>6766</v>
          </cell>
        </row>
        <row r="250">
          <cell r="A250" t="str">
            <v>05.4105</v>
          </cell>
          <cell r="B250" t="str">
            <v>L¾p ®Æt ®Ìn chèng Èm</v>
          </cell>
          <cell r="C250" t="str">
            <v>bé</v>
          </cell>
          <cell r="D250">
            <v>523</v>
          </cell>
          <cell r="E250">
            <v>5074</v>
          </cell>
        </row>
        <row r="251">
          <cell r="A251" t="str">
            <v>05.4106</v>
          </cell>
          <cell r="B251" t="str">
            <v>L¾p ®Æt thiÕt bÞ tù ®éng cho HTCS</v>
          </cell>
          <cell r="C251" t="str">
            <v>bé</v>
          </cell>
          <cell r="D251">
            <v>265</v>
          </cell>
          <cell r="E251">
            <v>3721</v>
          </cell>
        </row>
        <row r="252">
          <cell r="A252" t="str">
            <v>05.4201</v>
          </cell>
          <cell r="B252" t="str">
            <v>L¾p ®Æt cét ®Ìn chuyªn dïng</v>
          </cell>
          <cell r="C252" t="str">
            <v>bé</v>
          </cell>
          <cell r="D252">
            <v>255</v>
          </cell>
          <cell r="E252">
            <v>25371</v>
          </cell>
          <cell r="F252">
            <v>73498</v>
          </cell>
        </row>
        <row r="253">
          <cell r="A253" t="str">
            <v>05.4202</v>
          </cell>
          <cell r="B253" t="str">
            <v>L¾p ®Æt cµn ®Ìn c¸c lo¹i</v>
          </cell>
          <cell r="C253" t="str">
            <v>bé</v>
          </cell>
          <cell r="D253">
            <v>308</v>
          </cell>
          <cell r="E253">
            <v>3383</v>
          </cell>
        </row>
        <row r="254">
          <cell r="A254" t="str">
            <v>05.4203</v>
          </cell>
          <cell r="B254" t="str">
            <v>L¾p ®Æt chao, chôp , chãa ®Ìn c¸c lo¹i</v>
          </cell>
          <cell r="C254" t="str">
            <v>bé</v>
          </cell>
          <cell r="D254">
            <v>283</v>
          </cell>
          <cell r="E254">
            <v>1691</v>
          </cell>
        </row>
        <row r="255">
          <cell r="A255" t="str">
            <v>05.4204</v>
          </cell>
          <cell r="B255" t="str">
            <v>L¾p ®Æt tÊm gi¸ ®ì b»ng gç tÈm dÇu</v>
          </cell>
          <cell r="C255" t="str">
            <v>bé</v>
          </cell>
          <cell r="D255">
            <v>308</v>
          </cell>
          <cell r="E255">
            <v>5074</v>
          </cell>
        </row>
        <row r="256">
          <cell r="A256" t="str">
            <v>05.4205</v>
          </cell>
          <cell r="B256" t="str">
            <v>L¾p ®Æt tÊm gi¸ ®ì b»ng phÝp, nhùa</v>
          </cell>
          <cell r="C256" t="str">
            <v>bé</v>
          </cell>
          <cell r="D256">
            <v>308</v>
          </cell>
          <cell r="E256">
            <v>3383</v>
          </cell>
        </row>
        <row r="257">
          <cell r="B257" t="str">
            <v>L¾p ®Æt thiÕt bÞ kh¸c</v>
          </cell>
        </row>
        <row r="258">
          <cell r="A258" t="str">
            <v>05.5101</v>
          </cell>
          <cell r="B258" t="str">
            <v>L¾p ®Æt r¬le c¸c lo¹i</v>
          </cell>
          <cell r="C258" t="str">
            <v>c¸i</v>
          </cell>
          <cell r="D258">
            <v>235</v>
          </cell>
          <cell r="E258">
            <v>8457</v>
          </cell>
        </row>
        <row r="259">
          <cell r="A259" t="str">
            <v>05.5102</v>
          </cell>
          <cell r="B259" t="str">
            <v>L¾p ®Æt b¸o hiÖu chu«ng cßi hµng kÑp ®Êu d©y cac lo¹i</v>
          </cell>
          <cell r="C259" t="str">
            <v>c¸i</v>
          </cell>
          <cell r="D259">
            <v>235</v>
          </cell>
          <cell r="E259">
            <v>3721</v>
          </cell>
        </row>
        <row r="260">
          <cell r="A260" t="str">
            <v>05.5103</v>
          </cell>
          <cell r="B260" t="str">
            <v>L¾p ®Æt khãa ®iÒu khiÓn</v>
          </cell>
          <cell r="C260" t="str">
            <v>c¸i</v>
          </cell>
          <cell r="D260">
            <v>235</v>
          </cell>
          <cell r="E260">
            <v>3721</v>
          </cell>
        </row>
        <row r="261">
          <cell r="A261" t="str">
            <v>05.5104</v>
          </cell>
          <cell r="B261" t="str">
            <v>L¾p ®Æt thiÕt bÞ ®o ®Õm c¸c lo¹i</v>
          </cell>
          <cell r="C261" t="str">
            <v>c¸i</v>
          </cell>
          <cell r="D261">
            <v>235</v>
          </cell>
          <cell r="E261">
            <v>3721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zoomScale="80" zoomScaleNormal="80" workbookViewId="0" topLeftCell="A1">
      <pane xSplit="2" ySplit="9" topLeftCell="C12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4" sqref="A4:Y4"/>
    </sheetView>
  </sheetViews>
  <sheetFormatPr defaultColWidth="9.140625" defaultRowHeight="12.75"/>
  <cols>
    <col min="1" max="1" width="3.8515625" style="143" bestFit="1" customWidth="1"/>
    <col min="2" max="2" width="23.57421875" style="143" customWidth="1"/>
    <col min="3" max="3" width="8.57421875" style="143" customWidth="1"/>
    <col min="4" max="4" width="8.28125" style="143" customWidth="1"/>
    <col min="5" max="5" width="9.00390625" style="143" hidden="1" customWidth="1"/>
    <col min="6" max="6" width="8.57421875" style="143" hidden="1" customWidth="1"/>
    <col min="7" max="8" width="8.57421875" style="143" bestFit="1" customWidth="1"/>
    <col min="9" max="9" width="9.421875" style="143" customWidth="1"/>
    <col min="10" max="10" width="8.421875" style="143" customWidth="1"/>
    <col min="11" max="12" width="8.140625" style="143" bestFit="1" customWidth="1"/>
    <col min="13" max="13" width="7.28125" style="143" bestFit="1" customWidth="1"/>
    <col min="14" max="14" width="7.421875" style="143" customWidth="1"/>
    <col min="15" max="16" width="7.28125" style="143" bestFit="1" customWidth="1"/>
    <col min="17" max="17" width="7.140625" style="143" customWidth="1"/>
    <col min="18" max="19" width="6.421875" style="143" bestFit="1" customWidth="1"/>
    <col min="20" max="20" width="6.28125" style="143" bestFit="1" customWidth="1"/>
    <col min="21" max="21" width="6.28125" style="143" customWidth="1"/>
    <col min="22" max="22" width="7.140625" style="143" customWidth="1"/>
    <col min="23" max="23" width="8.28125" style="143" customWidth="1"/>
    <col min="24" max="24" width="7.7109375" style="143" customWidth="1"/>
    <col min="25" max="25" width="9.28125" style="143" customWidth="1"/>
    <col min="26" max="26" width="0" style="143" hidden="1" customWidth="1"/>
    <col min="27" max="16384" width="9.140625" style="143" customWidth="1"/>
  </cols>
  <sheetData>
    <row r="1" spans="1:25" ht="15.75" customHeight="1">
      <c r="A1" s="336" t="s">
        <v>340</v>
      </c>
      <c r="B1" s="336"/>
      <c r="C1" s="336"/>
      <c r="D1" s="336"/>
      <c r="E1" s="336"/>
      <c r="W1" s="345" t="s">
        <v>481</v>
      </c>
      <c r="X1" s="346"/>
      <c r="Y1" s="346"/>
    </row>
    <row r="2" spans="1:25" ht="24">
      <c r="A2" s="347" t="s">
        <v>435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</row>
    <row r="3" spans="1:25" ht="24">
      <c r="A3" s="347" t="s">
        <v>816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</row>
    <row r="4" spans="1:25" ht="16.5">
      <c r="A4" s="349" t="s">
        <v>922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</row>
    <row r="5" spans="9:24" ht="12.75">
      <c r="I5" s="144"/>
      <c r="J5" s="144"/>
      <c r="K5" s="144"/>
      <c r="L5" s="144"/>
      <c r="M5" s="144"/>
      <c r="N5" s="144"/>
      <c r="O5" s="144"/>
      <c r="P5" s="144"/>
      <c r="Q5" s="144"/>
      <c r="T5" s="144"/>
      <c r="X5" s="200" t="s">
        <v>482</v>
      </c>
    </row>
    <row r="6" spans="1:25" ht="12.75" customHeight="1">
      <c r="A6" s="341" t="s">
        <v>187</v>
      </c>
      <c r="B6" s="343" t="s">
        <v>734</v>
      </c>
      <c r="C6" s="343" t="s">
        <v>359</v>
      </c>
      <c r="D6" s="344"/>
      <c r="E6" s="344"/>
      <c r="F6" s="344"/>
      <c r="G6" s="344"/>
      <c r="H6" s="344"/>
      <c r="I6" s="343" t="s">
        <v>360</v>
      </c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37" t="s">
        <v>741</v>
      </c>
      <c r="X6" s="337" t="s">
        <v>423</v>
      </c>
      <c r="Y6" s="337" t="s">
        <v>742</v>
      </c>
    </row>
    <row r="7" spans="1:25" ht="12.75">
      <c r="A7" s="342"/>
      <c r="B7" s="342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38"/>
      <c r="X7" s="338"/>
      <c r="Y7" s="338"/>
    </row>
    <row r="8" spans="1:25" ht="21" customHeight="1">
      <c r="A8" s="342"/>
      <c r="B8" s="342"/>
      <c r="C8" s="343" t="s">
        <v>735</v>
      </c>
      <c r="D8" s="331" t="s">
        <v>483</v>
      </c>
      <c r="E8" s="343" t="s">
        <v>395</v>
      </c>
      <c r="F8" s="344"/>
      <c r="G8" s="343" t="s">
        <v>736</v>
      </c>
      <c r="H8" s="344"/>
      <c r="I8" s="341" t="s">
        <v>301</v>
      </c>
      <c r="J8" s="339" t="s">
        <v>743</v>
      </c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38"/>
      <c r="X8" s="338"/>
      <c r="Y8" s="338"/>
    </row>
    <row r="9" spans="1:25" ht="33.75">
      <c r="A9" s="342"/>
      <c r="B9" s="342"/>
      <c r="C9" s="344"/>
      <c r="D9" s="332"/>
      <c r="E9" s="170" t="s">
        <v>737</v>
      </c>
      <c r="F9" s="170" t="s">
        <v>738</v>
      </c>
      <c r="G9" s="170" t="s">
        <v>739</v>
      </c>
      <c r="H9" s="170" t="s">
        <v>740</v>
      </c>
      <c r="I9" s="344"/>
      <c r="J9" s="170" t="s">
        <v>744</v>
      </c>
      <c r="K9" s="169" t="s">
        <v>745</v>
      </c>
      <c r="L9" s="169" t="s">
        <v>746</v>
      </c>
      <c r="M9" s="168" t="s">
        <v>431</v>
      </c>
      <c r="N9" s="171" t="s">
        <v>432</v>
      </c>
      <c r="O9" s="169" t="s">
        <v>747</v>
      </c>
      <c r="P9" s="170" t="s">
        <v>748</v>
      </c>
      <c r="Q9" s="170" t="s">
        <v>467</v>
      </c>
      <c r="R9" s="169" t="s">
        <v>749</v>
      </c>
      <c r="S9" s="168" t="s">
        <v>433</v>
      </c>
      <c r="T9" s="170" t="s">
        <v>750</v>
      </c>
      <c r="U9" s="170" t="s">
        <v>414</v>
      </c>
      <c r="V9" s="170" t="s">
        <v>751</v>
      </c>
      <c r="W9" s="338"/>
      <c r="X9" s="338"/>
      <c r="Y9" s="338"/>
    </row>
    <row r="10" spans="1:25" ht="19.5" customHeight="1">
      <c r="A10" s="145"/>
      <c r="B10" s="173" t="s">
        <v>752</v>
      </c>
      <c r="C10" s="146">
        <f>SUM(C11,C104)</f>
        <v>0</v>
      </c>
      <c r="D10" s="146">
        <f>SUM(D11,D104)</f>
        <v>229486</v>
      </c>
      <c r="E10" s="146">
        <f>E11+E104</f>
        <v>0</v>
      </c>
      <c r="F10" s="146">
        <f>SUM(F11,F104)</f>
        <v>0</v>
      </c>
      <c r="G10" s="146">
        <f>SUM(G11,G104)</f>
        <v>51800</v>
      </c>
      <c r="H10" s="146">
        <f>SUM(H11,H104)</f>
        <v>3000</v>
      </c>
      <c r="I10" s="146">
        <f aca="true" t="shared" si="0" ref="I10:Y10">I11+I104</f>
        <v>1023553</v>
      </c>
      <c r="J10" s="146">
        <f t="shared" si="0"/>
        <v>189164</v>
      </c>
      <c r="K10" s="146">
        <f t="shared" si="0"/>
        <v>357055</v>
      </c>
      <c r="L10" s="146">
        <f t="shared" si="0"/>
        <v>340000</v>
      </c>
      <c r="M10" s="146">
        <f t="shared" si="0"/>
        <v>6242</v>
      </c>
      <c r="N10" s="146">
        <f t="shared" si="0"/>
        <v>33531</v>
      </c>
      <c r="O10" s="146">
        <f t="shared" si="0"/>
        <v>21847</v>
      </c>
      <c r="P10" s="146">
        <f t="shared" si="0"/>
        <v>54258</v>
      </c>
      <c r="Q10" s="146">
        <f t="shared" si="0"/>
        <v>10434</v>
      </c>
      <c r="R10" s="146">
        <f t="shared" si="0"/>
        <v>1575</v>
      </c>
      <c r="S10" s="146">
        <f t="shared" si="0"/>
        <v>0</v>
      </c>
      <c r="T10" s="146">
        <f t="shared" si="0"/>
        <v>331</v>
      </c>
      <c r="U10" s="146">
        <f t="shared" si="0"/>
        <v>6056</v>
      </c>
      <c r="V10" s="146">
        <f t="shared" si="0"/>
        <v>3060</v>
      </c>
      <c r="W10" s="146">
        <f t="shared" si="0"/>
        <v>0</v>
      </c>
      <c r="X10" s="146">
        <f t="shared" si="0"/>
        <v>0</v>
      </c>
      <c r="Y10" s="146">
        <f t="shared" si="0"/>
        <v>10569</v>
      </c>
    </row>
    <row r="11" spans="1:25" ht="27" customHeight="1">
      <c r="A11" s="172" t="s">
        <v>278</v>
      </c>
      <c r="B11" s="174" t="s">
        <v>753</v>
      </c>
      <c r="C11" s="147">
        <f aca="true" t="shared" si="1" ref="C11:I11">SUM(C12:C103)</f>
        <v>0</v>
      </c>
      <c r="D11" s="147">
        <f t="shared" si="1"/>
        <v>227186</v>
      </c>
      <c r="E11" s="147">
        <f t="shared" si="1"/>
        <v>0</v>
      </c>
      <c r="F11" s="147">
        <f t="shared" si="1"/>
        <v>0</v>
      </c>
      <c r="G11" s="147">
        <f t="shared" si="1"/>
        <v>51800</v>
      </c>
      <c r="H11" s="147">
        <f t="shared" si="1"/>
        <v>3000</v>
      </c>
      <c r="I11" s="147">
        <f t="shared" si="1"/>
        <v>1014279</v>
      </c>
      <c r="J11" s="147">
        <f aca="true" t="shared" si="2" ref="J11:Y11">SUM(J12:J103)</f>
        <v>189164</v>
      </c>
      <c r="K11" s="147">
        <f t="shared" si="2"/>
        <v>356472</v>
      </c>
      <c r="L11" s="147">
        <f t="shared" si="2"/>
        <v>340000</v>
      </c>
      <c r="M11" s="147">
        <f t="shared" si="2"/>
        <v>5611</v>
      </c>
      <c r="N11" s="147">
        <f t="shared" si="2"/>
        <v>33531</v>
      </c>
      <c r="O11" s="147">
        <f t="shared" si="2"/>
        <v>21847</v>
      </c>
      <c r="P11" s="147">
        <f t="shared" si="2"/>
        <v>52254</v>
      </c>
      <c r="Q11" s="147">
        <f t="shared" si="2"/>
        <v>10434</v>
      </c>
      <c r="R11" s="147">
        <f t="shared" si="2"/>
        <v>1575</v>
      </c>
      <c r="S11" s="147">
        <f t="shared" si="2"/>
        <v>0</v>
      </c>
      <c r="T11" s="147">
        <f t="shared" si="2"/>
        <v>331</v>
      </c>
      <c r="U11" s="147">
        <f t="shared" si="2"/>
        <v>0</v>
      </c>
      <c r="V11" s="147">
        <f t="shared" si="2"/>
        <v>3060</v>
      </c>
      <c r="W11" s="147">
        <f t="shared" si="2"/>
        <v>0</v>
      </c>
      <c r="X11" s="147">
        <f t="shared" si="2"/>
        <v>0</v>
      </c>
      <c r="Y11" s="147">
        <f t="shared" si="2"/>
        <v>9584</v>
      </c>
    </row>
    <row r="12" spans="1:25" ht="19.5" customHeight="1">
      <c r="A12" s="148">
        <v>1</v>
      </c>
      <c r="B12" s="175" t="s">
        <v>754</v>
      </c>
      <c r="C12" s="149"/>
      <c r="D12" s="149">
        <v>898</v>
      </c>
      <c r="E12" s="149"/>
      <c r="F12" s="149"/>
      <c r="G12" s="149"/>
      <c r="H12" s="149"/>
      <c r="I12" s="149">
        <f aca="true" t="shared" si="3" ref="I12:I75">SUM(J12:V12)</f>
        <v>2132</v>
      </c>
      <c r="J12" s="149">
        <v>1872</v>
      </c>
      <c r="K12" s="149"/>
      <c r="L12" s="149"/>
      <c r="M12" s="149"/>
      <c r="N12" s="149"/>
      <c r="O12" s="149"/>
      <c r="P12" s="149">
        <v>260</v>
      </c>
      <c r="Q12" s="149"/>
      <c r="R12" s="149"/>
      <c r="S12" s="149"/>
      <c r="T12" s="149"/>
      <c r="U12" s="149"/>
      <c r="V12" s="149"/>
      <c r="W12" s="149"/>
      <c r="X12" s="149"/>
      <c r="Y12" s="150"/>
    </row>
    <row r="13" spans="1:25" ht="19.5" customHeight="1">
      <c r="A13" s="148">
        <v>2</v>
      </c>
      <c r="B13" s="175" t="s">
        <v>755</v>
      </c>
      <c r="C13" s="149"/>
      <c r="D13" s="149"/>
      <c r="E13" s="149"/>
      <c r="F13" s="149"/>
      <c r="G13" s="149"/>
      <c r="H13" s="149"/>
      <c r="I13" s="149">
        <f t="shared" si="3"/>
        <v>10625</v>
      </c>
      <c r="J13" s="149">
        <v>10412</v>
      </c>
      <c r="K13" s="149"/>
      <c r="L13" s="149"/>
      <c r="M13" s="149"/>
      <c r="N13" s="149"/>
      <c r="O13" s="149"/>
      <c r="P13" s="149">
        <v>190</v>
      </c>
      <c r="Q13" s="149"/>
      <c r="R13" s="149"/>
      <c r="S13" s="149"/>
      <c r="T13" s="149">
        <v>23</v>
      </c>
      <c r="U13" s="149"/>
      <c r="V13" s="149"/>
      <c r="W13" s="150"/>
      <c r="X13" s="150"/>
      <c r="Y13" s="150">
        <v>400</v>
      </c>
    </row>
    <row r="14" spans="1:25" ht="19.5" customHeight="1">
      <c r="A14" s="148">
        <v>3</v>
      </c>
      <c r="B14" s="175" t="s">
        <v>82</v>
      </c>
      <c r="C14" s="149"/>
      <c r="D14" s="149">
        <v>279</v>
      </c>
      <c r="E14" s="149"/>
      <c r="F14" s="149"/>
      <c r="G14" s="149"/>
      <c r="H14" s="149"/>
      <c r="I14" s="149">
        <f t="shared" si="3"/>
        <v>16843</v>
      </c>
      <c r="J14" s="149">
        <v>13544</v>
      </c>
      <c r="K14" s="149"/>
      <c r="L14" s="149"/>
      <c r="M14" s="149"/>
      <c r="N14" s="149"/>
      <c r="O14" s="149"/>
      <c r="P14" s="149">
        <v>3279</v>
      </c>
      <c r="Q14" s="149"/>
      <c r="R14" s="149"/>
      <c r="S14" s="149"/>
      <c r="T14" s="149">
        <v>20</v>
      </c>
      <c r="U14" s="149"/>
      <c r="V14" s="149"/>
      <c r="W14" s="150"/>
      <c r="X14" s="150"/>
      <c r="Y14" s="150"/>
    </row>
    <row r="15" spans="1:25" ht="19.5" customHeight="1">
      <c r="A15" s="148">
        <v>4</v>
      </c>
      <c r="B15" s="176" t="s">
        <v>756</v>
      </c>
      <c r="C15" s="149"/>
      <c r="D15" s="149">
        <v>1300</v>
      </c>
      <c r="E15" s="149"/>
      <c r="F15" s="149"/>
      <c r="G15" s="149"/>
      <c r="H15" s="149"/>
      <c r="I15" s="149">
        <f t="shared" si="3"/>
        <v>4086</v>
      </c>
      <c r="J15" s="149">
        <v>4025</v>
      </c>
      <c r="K15" s="149"/>
      <c r="L15" s="149"/>
      <c r="M15" s="149"/>
      <c r="N15" s="149"/>
      <c r="O15" s="149"/>
      <c r="P15" s="149">
        <v>40</v>
      </c>
      <c r="Q15" s="149"/>
      <c r="R15" s="149"/>
      <c r="S15" s="149"/>
      <c r="T15" s="149">
        <v>21</v>
      </c>
      <c r="U15" s="149"/>
      <c r="V15" s="149"/>
      <c r="W15" s="150"/>
      <c r="X15" s="150"/>
      <c r="Y15" s="150"/>
    </row>
    <row r="16" spans="1:25" ht="19.5" customHeight="1">
      <c r="A16" s="148">
        <v>5</v>
      </c>
      <c r="B16" s="176" t="s">
        <v>757</v>
      </c>
      <c r="C16" s="149"/>
      <c r="D16" s="149">
        <v>2500</v>
      </c>
      <c r="E16" s="149"/>
      <c r="F16" s="149"/>
      <c r="G16" s="149"/>
      <c r="H16" s="149"/>
      <c r="I16" s="149">
        <f t="shared" si="3"/>
        <v>37707</v>
      </c>
      <c r="J16" s="149">
        <v>4917</v>
      </c>
      <c r="K16" s="149">
        <v>12657</v>
      </c>
      <c r="L16" s="149"/>
      <c r="M16" s="149"/>
      <c r="N16" s="149"/>
      <c r="O16" s="149">
        <v>20113</v>
      </c>
      <c r="P16" s="149"/>
      <c r="Q16" s="149"/>
      <c r="R16" s="149"/>
      <c r="S16" s="149"/>
      <c r="T16" s="149">
        <v>20</v>
      </c>
      <c r="U16" s="149"/>
      <c r="V16" s="149"/>
      <c r="W16" s="149"/>
      <c r="X16" s="150"/>
      <c r="Y16" s="150">
        <v>4604</v>
      </c>
    </row>
    <row r="17" spans="1:25" ht="19.5" customHeight="1">
      <c r="A17" s="148">
        <v>6</v>
      </c>
      <c r="B17" s="176" t="s">
        <v>758</v>
      </c>
      <c r="C17" s="149"/>
      <c r="D17" s="149"/>
      <c r="E17" s="149"/>
      <c r="F17" s="149"/>
      <c r="G17" s="149"/>
      <c r="H17" s="149"/>
      <c r="I17" s="149">
        <f t="shared" si="3"/>
        <v>0</v>
      </c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50"/>
      <c r="X17" s="150"/>
      <c r="Y17" s="150"/>
    </row>
    <row r="18" spans="1:25" ht="19.5" customHeight="1">
      <c r="A18" s="148">
        <v>7</v>
      </c>
      <c r="B18" s="176" t="s">
        <v>759</v>
      </c>
      <c r="C18" s="149"/>
      <c r="D18" s="149">
        <v>31400</v>
      </c>
      <c r="E18" s="149"/>
      <c r="F18" s="149"/>
      <c r="G18" s="149"/>
      <c r="H18" s="149"/>
      <c r="I18" s="149">
        <f t="shared" si="3"/>
        <v>22092</v>
      </c>
      <c r="J18" s="149">
        <v>3730</v>
      </c>
      <c r="K18" s="149"/>
      <c r="L18" s="149"/>
      <c r="M18" s="149"/>
      <c r="N18" s="149"/>
      <c r="O18" s="149"/>
      <c r="P18" s="149">
        <v>15280</v>
      </c>
      <c r="Q18" s="149"/>
      <c r="R18" s="149"/>
      <c r="S18" s="149"/>
      <c r="T18" s="149">
        <v>22</v>
      </c>
      <c r="U18" s="149"/>
      <c r="V18" s="149">
        <v>3060</v>
      </c>
      <c r="W18" s="150"/>
      <c r="X18" s="150"/>
      <c r="Y18" s="150"/>
    </row>
    <row r="19" spans="1:25" ht="19.5" customHeight="1">
      <c r="A19" s="148">
        <v>8</v>
      </c>
      <c r="B19" s="176" t="s">
        <v>760</v>
      </c>
      <c r="C19" s="149"/>
      <c r="D19" s="149"/>
      <c r="E19" s="149"/>
      <c r="F19" s="149"/>
      <c r="G19" s="149"/>
      <c r="H19" s="149"/>
      <c r="I19" s="149">
        <f t="shared" si="3"/>
        <v>4757</v>
      </c>
      <c r="J19" s="149">
        <v>2711</v>
      </c>
      <c r="K19" s="149"/>
      <c r="L19" s="149"/>
      <c r="M19" s="149"/>
      <c r="N19" s="149"/>
      <c r="O19" s="149">
        <v>1734</v>
      </c>
      <c r="P19" s="149">
        <v>312</v>
      </c>
      <c r="Q19" s="149"/>
      <c r="R19" s="149"/>
      <c r="S19" s="149"/>
      <c r="T19" s="149"/>
      <c r="U19" s="149"/>
      <c r="V19" s="149"/>
      <c r="W19" s="150"/>
      <c r="X19" s="150"/>
      <c r="Y19" s="150"/>
    </row>
    <row r="20" spans="1:25" ht="27.75" customHeight="1">
      <c r="A20" s="148">
        <v>9</v>
      </c>
      <c r="B20" s="175" t="s">
        <v>121</v>
      </c>
      <c r="C20" s="149"/>
      <c r="D20" s="149">
        <v>24245</v>
      </c>
      <c r="E20" s="149"/>
      <c r="F20" s="149"/>
      <c r="G20" s="149"/>
      <c r="H20" s="149"/>
      <c r="I20" s="149">
        <f t="shared" si="3"/>
        <v>42527</v>
      </c>
      <c r="J20" s="149">
        <v>5376</v>
      </c>
      <c r="K20" s="149">
        <v>6011</v>
      </c>
      <c r="L20" s="149"/>
      <c r="M20" s="149">
        <v>220</v>
      </c>
      <c r="N20" s="149">
        <v>27431</v>
      </c>
      <c r="O20" s="149"/>
      <c r="P20" s="149">
        <v>1894</v>
      </c>
      <c r="Q20" s="149"/>
      <c r="R20" s="149">
        <v>1575</v>
      </c>
      <c r="S20" s="149"/>
      <c r="T20" s="149">
        <v>20</v>
      </c>
      <c r="U20" s="149"/>
      <c r="V20" s="149"/>
      <c r="W20" s="149"/>
      <c r="X20" s="150"/>
      <c r="Y20" s="150"/>
    </row>
    <row r="21" spans="1:25" ht="19.5" customHeight="1">
      <c r="A21" s="148">
        <v>10</v>
      </c>
      <c r="B21" s="176" t="s">
        <v>761</v>
      </c>
      <c r="C21" s="149"/>
      <c r="D21" s="149">
        <v>500</v>
      </c>
      <c r="E21" s="149"/>
      <c r="F21" s="149"/>
      <c r="G21" s="149"/>
      <c r="H21" s="149">
        <v>500</v>
      </c>
      <c r="I21" s="149">
        <f t="shared" si="3"/>
        <v>3129</v>
      </c>
      <c r="J21" s="149">
        <v>2611</v>
      </c>
      <c r="K21" s="149"/>
      <c r="L21" s="149"/>
      <c r="M21" s="149"/>
      <c r="N21" s="149"/>
      <c r="O21" s="149"/>
      <c r="P21" s="149">
        <v>498</v>
      </c>
      <c r="Q21" s="149"/>
      <c r="R21" s="149"/>
      <c r="S21" s="149"/>
      <c r="T21" s="149">
        <v>20</v>
      </c>
      <c r="U21" s="149"/>
      <c r="V21" s="149"/>
      <c r="W21" s="150"/>
      <c r="X21" s="150"/>
      <c r="Y21" s="150"/>
    </row>
    <row r="22" spans="1:25" ht="19.5" customHeight="1">
      <c r="A22" s="148">
        <v>11</v>
      </c>
      <c r="B22" s="176" t="s">
        <v>762</v>
      </c>
      <c r="C22" s="149"/>
      <c r="D22" s="149">
        <v>1200</v>
      </c>
      <c r="E22" s="149"/>
      <c r="F22" s="149"/>
      <c r="G22" s="149"/>
      <c r="H22" s="149"/>
      <c r="I22" s="149">
        <f t="shared" si="3"/>
        <v>0</v>
      </c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50"/>
      <c r="X22" s="150"/>
      <c r="Y22" s="150"/>
    </row>
    <row r="23" spans="1:25" ht="19.5" customHeight="1">
      <c r="A23" s="148">
        <v>12</v>
      </c>
      <c r="B23" s="176" t="s">
        <v>122</v>
      </c>
      <c r="C23" s="149"/>
      <c r="D23" s="149"/>
      <c r="E23" s="149"/>
      <c r="F23" s="149"/>
      <c r="G23" s="149"/>
      <c r="H23" s="149"/>
      <c r="I23" s="149">
        <f t="shared" si="3"/>
        <v>0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50"/>
      <c r="X23" s="150"/>
      <c r="Y23" s="150"/>
    </row>
    <row r="24" spans="1:25" ht="19.5" customHeight="1">
      <c r="A24" s="148">
        <v>13</v>
      </c>
      <c r="B24" s="176" t="s">
        <v>123</v>
      </c>
      <c r="C24" s="149"/>
      <c r="D24" s="149">
        <v>206</v>
      </c>
      <c r="E24" s="149"/>
      <c r="F24" s="149"/>
      <c r="G24" s="149"/>
      <c r="H24" s="149"/>
      <c r="I24" s="149">
        <f t="shared" si="3"/>
        <v>0</v>
      </c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50"/>
      <c r="X24" s="150"/>
      <c r="Y24" s="150"/>
    </row>
    <row r="25" spans="1:25" ht="19.5" customHeight="1">
      <c r="A25" s="148">
        <v>14</v>
      </c>
      <c r="B25" s="176" t="s">
        <v>732</v>
      </c>
      <c r="C25" s="149"/>
      <c r="D25" s="149"/>
      <c r="E25" s="149"/>
      <c r="F25" s="149"/>
      <c r="G25" s="149"/>
      <c r="H25" s="149"/>
      <c r="I25" s="149">
        <f t="shared" si="3"/>
        <v>0</v>
      </c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50"/>
      <c r="X25" s="150"/>
      <c r="Y25" s="150"/>
    </row>
    <row r="26" spans="1:25" ht="19.5" customHeight="1">
      <c r="A26" s="148">
        <v>15</v>
      </c>
      <c r="B26" s="176" t="s">
        <v>124</v>
      </c>
      <c r="C26" s="149"/>
      <c r="D26" s="149">
        <v>1000</v>
      </c>
      <c r="E26" s="149"/>
      <c r="F26" s="149"/>
      <c r="G26" s="149"/>
      <c r="H26" s="149"/>
      <c r="I26" s="149">
        <f t="shared" si="3"/>
        <v>0</v>
      </c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50"/>
      <c r="X26" s="150"/>
      <c r="Y26" s="150"/>
    </row>
    <row r="27" spans="1:25" ht="19.5" customHeight="1">
      <c r="A27" s="148">
        <v>16</v>
      </c>
      <c r="B27" s="176" t="s">
        <v>763</v>
      </c>
      <c r="C27" s="149"/>
      <c r="D27" s="149">
        <v>136</v>
      </c>
      <c r="E27" s="149"/>
      <c r="F27" s="149"/>
      <c r="G27" s="149"/>
      <c r="H27" s="149"/>
      <c r="I27" s="149">
        <f t="shared" si="3"/>
        <v>3066</v>
      </c>
      <c r="J27" s="149">
        <v>3066</v>
      </c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50"/>
      <c r="X27" s="150"/>
      <c r="Y27" s="150"/>
    </row>
    <row r="28" spans="1:25" ht="19.5" customHeight="1">
      <c r="A28" s="148">
        <v>17</v>
      </c>
      <c r="B28" s="176" t="s">
        <v>764</v>
      </c>
      <c r="C28" s="149"/>
      <c r="D28" s="149">
        <v>4000</v>
      </c>
      <c r="E28" s="149"/>
      <c r="F28" s="149"/>
      <c r="G28" s="149"/>
      <c r="H28" s="149"/>
      <c r="I28" s="149">
        <f t="shared" si="3"/>
        <v>5913</v>
      </c>
      <c r="J28" s="149">
        <v>5039</v>
      </c>
      <c r="K28" s="149"/>
      <c r="L28" s="149"/>
      <c r="M28" s="149"/>
      <c r="N28" s="149"/>
      <c r="O28" s="149"/>
      <c r="P28" s="149">
        <v>853</v>
      </c>
      <c r="Q28" s="149"/>
      <c r="R28" s="149"/>
      <c r="S28" s="149"/>
      <c r="T28" s="149">
        <v>21</v>
      </c>
      <c r="U28" s="149"/>
      <c r="V28" s="149"/>
      <c r="W28" s="150"/>
      <c r="X28" s="150"/>
      <c r="Y28" s="150"/>
    </row>
    <row r="29" spans="1:25" ht="12.75">
      <c r="A29" s="148">
        <v>18</v>
      </c>
      <c r="B29" s="175" t="s">
        <v>809</v>
      </c>
      <c r="C29" s="149"/>
      <c r="D29" s="149"/>
      <c r="E29" s="149"/>
      <c r="F29" s="149"/>
      <c r="G29" s="149"/>
      <c r="H29" s="149"/>
      <c r="I29" s="149">
        <f t="shared" si="3"/>
        <v>9703</v>
      </c>
      <c r="J29" s="149">
        <v>9703</v>
      </c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50"/>
      <c r="X29" s="150"/>
      <c r="Y29" s="150"/>
    </row>
    <row r="30" spans="1:25" ht="12.75">
      <c r="A30" s="148">
        <v>19</v>
      </c>
      <c r="B30" s="175" t="s">
        <v>182</v>
      </c>
      <c r="C30" s="149"/>
      <c r="D30" s="149"/>
      <c r="E30" s="149"/>
      <c r="F30" s="149"/>
      <c r="G30" s="149"/>
      <c r="H30" s="149"/>
      <c r="I30" s="149">
        <f t="shared" si="3"/>
        <v>0</v>
      </c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50"/>
      <c r="X30" s="150"/>
      <c r="Y30" s="150"/>
    </row>
    <row r="31" spans="1:25" ht="19.5" customHeight="1">
      <c r="A31" s="148">
        <v>20</v>
      </c>
      <c r="B31" s="176" t="s">
        <v>765</v>
      </c>
      <c r="C31" s="149"/>
      <c r="D31" s="149"/>
      <c r="E31" s="149"/>
      <c r="F31" s="149"/>
      <c r="G31" s="149"/>
      <c r="H31" s="149"/>
      <c r="I31" s="149">
        <f t="shared" si="3"/>
        <v>3710</v>
      </c>
      <c r="J31" s="149">
        <v>3417</v>
      </c>
      <c r="K31" s="149"/>
      <c r="L31" s="149"/>
      <c r="M31" s="149"/>
      <c r="N31" s="149"/>
      <c r="O31" s="149"/>
      <c r="P31" s="149">
        <v>280</v>
      </c>
      <c r="Q31" s="149"/>
      <c r="R31" s="149"/>
      <c r="S31" s="149"/>
      <c r="T31" s="149">
        <v>13</v>
      </c>
      <c r="U31" s="149"/>
      <c r="V31" s="149"/>
      <c r="W31" s="150"/>
      <c r="X31" s="150"/>
      <c r="Y31" s="150"/>
    </row>
    <row r="32" spans="1:25" ht="19.5" customHeight="1">
      <c r="A32" s="148">
        <v>21</v>
      </c>
      <c r="B32" s="176" t="s">
        <v>125</v>
      </c>
      <c r="C32" s="149"/>
      <c r="D32" s="149">
        <v>1200</v>
      </c>
      <c r="E32" s="149"/>
      <c r="F32" s="149"/>
      <c r="G32" s="149"/>
      <c r="H32" s="149">
        <v>1200</v>
      </c>
      <c r="I32" s="149">
        <f t="shared" si="3"/>
        <v>3190</v>
      </c>
      <c r="J32" s="149">
        <v>1770</v>
      </c>
      <c r="K32" s="149"/>
      <c r="L32" s="149"/>
      <c r="M32" s="149"/>
      <c r="N32" s="149"/>
      <c r="O32" s="149"/>
      <c r="P32" s="149">
        <v>1420</v>
      </c>
      <c r="Q32" s="149"/>
      <c r="R32" s="149"/>
      <c r="S32" s="149"/>
      <c r="T32" s="149"/>
      <c r="U32" s="149"/>
      <c r="V32" s="149"/>
      <c r="W32" s="150"/>
      <c r="X32" s="150"/>
      <c r="Y32" s="150"/>
    </row>
    <row r="33" spans="1:25" ht="19.5" customHeight="1">
      <c r="A33" s="148">
        <v>22</v>
      </c>
      <c r="B33" s="176" t="s">
        <v>126</v>
      </c>
      <c r="C33" s="149"/>
      <c r="D33" s="149">
        <v>13000</v>
      </c>
      <c r="E33" s="149"/>
      <c r="F33" s="149"/>
      <c r="G33" s="149"/>
      <c r="H33" s="149"/>
      <c r="I33" s="149">
        <f t="shared" si="3"/>
        <v>12267</v>
      </c>
      <c r="J33" s="149">
        <v>11333</v>
      </c>
      <c r="K33" s="149"/>
      <c r="L33" s="149"/>
      <c r="M33" s="149"/>
      <c r="N33" s="149"/>
      <c r="O33" s="149"/>
      <c r="P33" s="149">
        <v>911</v>
      </c>
      <c r="Q33" s="149"/>
      <c r="R33" s="149"/>
      <c r="S33" s="149"/>
      <c r="T33" s="149">
        <v>23</v>
      </c>
      <c r="U33" s="149"/>
      <c r="V33" s="149"/>
      <c r="W33" s="150"/>
      <c r="X33" s="150"/>
      <c r="Y33" s="150"/>
    </row>
    <row r="34" spans="1:25" ht="28.5" customHeight="1">
      <c r="A34" s="148">
        <v>23</v>
      </c>
      <c r="B34" s="175" t="s">
        <v>767</v>
      </c>
      <c r="C34" s="149"/>
      <c r="D34" s="149"/>
      <c r="E34" s="149"/>
      <c r="F34" s="149"/>
      <c r="G34" s="149"/>
      <c r="H34" s="149"/>
      <c r="I34" s="149">
        <f t="shared" si="3"/>
        <v>550</v>
      </c>
      <c r="J34" s="149">
        <v>550</v>
      </c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50"/>
      <c r="X34" s="150"/>
      <c r="Y34" s="150"/>
    </row>
    <row r="35" spans="1:25" ht="27" customHeight="1">
      <c r="A35" s="148">
        <v>24</v>
      </c>
      <c r="B35" s="175" t="s">
        <v>768</v>
      </c>
      <c r="C35" s="149"/>
      <c r="D35" s="149"/>
      <c r="E35" s="149"/>
      <c r="F35" s="149"/>
      <c r="G35" s="149"/>
      <c r="H35" s="149"/>
      <c r="I35" s="149">
        <f t="shared" si="3"/>
        <v>6091</v>
      </c>
      <c r="J35" s="149">
        <v>3229</v>
      </c>
      <c r="K35" s="149">
        <v>300</v>
      </c>
      <c r="L35" s="149"/>
      <c r="M35" s="149"/>
      <c r="N35" s="149"/>
      <c r="O35" s="149"/>
      <c r="P35" s="149">
        <v>2362</v>
      </c>
      <c r="Q35" s="149">
        <v>200</v>
      </c>
      <c r="R35" s="149"/>
      <c r="S35" s="149"/>
      <c r="T35" s="149"/>
      <c r="U35" s="149"/>
      <c r="V35" s="149"/>
      <c r="W35" s="150"/>
      <c r="X35" s="150"/>
      <c r="Y35" s="150"/>
    </row>
    <row r="36" spans="1:25" ht="24" customHeight="1">
      <c r="A36" s="148">
        <v>25</v>
      </c>
      <c r="B36" s="175" t="s">
        <v>769</v>
      </c>
      <c r="C36" s="149"/>
      <c r="D36" s="149"/>
      <c r="E36" s="149"/>
      <c r="F36" s="149"/>
      <c r="G36" s="149"/>
      <c r="H36" s="149"/>
      <c r="I36" s="149">
        <f t="shared" si="3"/>
        <v>1871</v>
      </c>
      <c r="J36" s="149">
        <v>1226</v>
      </c>
      <c r="K36" s="149"/>
      <c r="L36" s="149"/>
      <c r="M36" s="149"/>
      <c r="N36" s="149"/>
      <c r="O36" s="149"/>
      <c r="P36" s="149">
        <v>475</v>
      </c>
      <c r="Q36" s="149">
        <v>170</v>
      </c>
      <c r="R36" s="149"/>
      <c r="S36" s="149"/>
      <c r="T36" s="149"/>
      <c r="U36" s="149"/>
      <c r="V36" s="149"/>
      <c r="W36" s="150"/>
      <c r="X36" s="150"/>
      <c r="Y36" s="150"/>
    </row>
    <row r="37" spans="1:25" ht="26.25">
      <c r="A37" s="148">
        <v>26</v>
      </c>
      <c r="B37" s="175" t="s">
        <v>468</v>
      </c>
      <c r="C37" s="149"/>
      <c r="D37" s="149">
        <v>400</v>
      </c>
      <c r="E37" s="149"/>
      <c r="F37" s="149"/>
      <c r="G37" s="149"/>
      <c r="H37" s="149"/>
      <c r="I37" s="149">
        <f t="shared" si="3"/>
        <v>0</v>
      </c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50"/>
      <c r="X37" s="150"/>
      <c r="Y37" s="150"/>
    </row>
    <row r="38" spans="1:25" ht="19.5" customHeight="1">
      <c r="A38" s="148">
        <v>27</v>
      </c>
      <c r="B38" s="176" t="s">
        <v>83</v>
      </c>
      <c r="C38" s="149"/>
      <c r="D38" s="149">
        <v>1400</v>
      </c>
      <c r="E38" s="149"/>
      <c r="F38" s="149"/>
      <c r="G38" s="149"/>
      <c r="H38" s="149"/>
      <c r="I38" s="149">
        <f t="shared" si="3"/>
        <v>0</v>
      </c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50"/>
      <c r="X38" s="150"/>
      <c r="Y38" s="150"/>
    </row>
    <row r="39" spans="1:25" ht="29.25" customHeight="1">
      <c r="A39" s="148">
        <v>28</v>
      </c>
      <c r="B39" s="175" t="s">
        <v>770</v>
      </c>
      <c r="C39" s="149"/>
      <c r="D39" s="149">
        <v>2000</v>
      </c>
      <c r="E39" s="149"/>
      <c r="F39" s="149"/>
      <c r="G39" s="149"/>
      <c r="H39" s="149"/>
      <c r="I39" s="149">
        <f t="shared" si="3"/>
        <v>11647</v>
      </c>
      <c r="J39" s="149">
        <v>3792</v>
      </c>
      <c r="K39" s="149"/>
      <c r="L39" s="149"/>
      <c r="M39" s="149"/>
      <c r="N39" s="149"/>
      <c r="O39" s="149"/>
      <c r="P39" s="149">
        <v>1850</v>
      </c>
      <c r="Q39" s="149">
        <v>5984</v>
      </c>
      <c r="R39" s="149"/>
      <c r="S39" s="149"/>
      <c r="T39" s="149">
        <v>21</v>
      </c>
      <c r="U39" s="149"/>
      <c r="V39" s="149"/>
      <c r="W39" s="150"/>
      <c r="X39" s="150"/>
      <c r="Y39" s="150"/>
    </row>
    <row r="40" spans="1:25" ht="19.5" customHeight="1">
      <c r="A40" s="148">
        <v>29</v>
      </c>
      <c r="B40" s="176" t="s">
        <v>136</v>
      </c>
      <c r="C40" s="149"/>
      <c r="D40" s="149">
        <v>14317</v>
      </c>
      <c r="E40" s="151"/>
      <c r="F40" s="149"/>
      <c r="G40" s="149"/>
      <c r="H40" s="149"/>
      <c r="I40" s="149">
        <f t="shared" si="3"/>
        <v>84351</v>
      </c>
      <c r="J40" s="149">
        <v>64444</v>
      </c>
      <c r="K40" s="149"/>
      <c r="L40" s="149"/>
      <c r="M40" s="149">
        <v>1230</v>
      </c>
      <c r="N40" s="149"/>
      <c r="O40" s="149"/>
      <c r="P40" s="149">
        <v>18525</v>
      </c>
      <c r="Q40" s="149">
        <v>120</v>
      </c>
      <c r="R40" s="149"/>
      <c r="S40" s="149"/>
      <c r="T40" s="149">
        <v>32</v>
      </c>
      <c r="U40" s="149"/>
      <c r="V40" s="149"/>
      <c r="W40" s="149"/>
      <c r="X40" s="150"/>
      <c r="Y40" s="150">
        <v>3350</v>
      </c>
    </row>
    <row r="41" spans="1:25" ht="19.5" customHeight="1">
      <c r="A41" s="148">
        <v>33</v>
      </c>
      <c r="B41" s="176" t="s">
        <v>137</v>
      </c>
      <c r="C41" s="149"/>
      <c r="D41" s="149">
        <v>28800</v>
      </c>
      <c r="E41" s="149"/>
      <c r="F41" s="149"/>
      <c r="G41" s="149">
        <v>28800</v>
      </c>
      <c r="H41" s="149"/>
      <c r="I41" s="149">
        <f t="shared" si="3"/>
        <v>284500</v>
      </c>
      <c r="J41" s="149">
        <v>4327</v>
      </c>
      <c r="K41" s="149">
        <v>279765</v>
      </c>
      <c r="L41" s="149"/>
      <c r="M41" s="149">
        <v>250</v>
      </c>
      <c r="N41" s="149"/>
      <c r="O41" s="149"/>
      <c r="P41" s="149"/>
      <c r="Q41" s="149">
        <v>140</v>
      </c>
      <c r="R41" s="149"/>
      <c r="S41" s="149"/>
      <c r="T41" s="149">
        <v>18</v>
      </c>
      <c r="U41" s="149"/>
      <c r="V41" s="149"/>
      <c r="W41" s="149"/>
      <c r="X41" s="150"/>
      <c r="Y41" s="150"/>
    </row>
    <row r="42" spans="1:25" ht="19.5" customHeight="1">
      <c r="A42" s="148">
        <v>34</v>
      </c>
      <c r="B42" s="176" t="s">
        <v>138</v>
      </c>
      <c r="C42" s="149"/>
      <c r="D42" s="149"/>
      <c r="E42" s="149"/>
      <c r="F42" s="149"/>
      <c r="G42" s="149"/>
      <c r="H42" s="149"/>
      <c r="I42" s="149">
        <f t="shared" si="3"/>
        <v>6528</v>
      </c>
      <c r="J42" s="149">
        <v>2617</v>
      </c>
      <c r="K42" s="149"/>
      <c r="L42" s="149"/>
      <c r="M42" s="149">
        <v>3911</v>
      </c>
      <c r="N42" s="149"/>
      <c r="O42" s="149"/>
      <c r="P42" s="149"/>
      <c r="Q42" s="149"/>
      <c r="R42" s="149"/>
      <c r="S42" s="149"/>
      <c r="T42" s="149"/>
      <c r="U42" s="149"/>
      <c r="V42" s="149"/>
      <c r="W42" s="150"/>
      <c r="X42" s="150"/>
      <c r="Y42" s="150">
        <v>1230</v>
      </c>
    </row>
    <row r="43" spans="1:25" ht="19.5" customHeight="1">
      <c r="A43" s="148">
        <v>35</v>
      </c>
      <c r="B43" s="176" t="s">
        <v>139</v>
      </c>
      <c r="C43" s="149"/>
      <c r="D43" s="149">
        <v>1592</v>
      </c>
      <c r="E43" s="149"/>
      <c r="F43" s="149"/>
      <c r="G43" s="149"/>
      <c r="H43" s="149"/>
      <c r="I43" s="149">
        <f t="shared" si="3"/>
        <v>6114</v>
      </c>
      <c r="J43" s="149"/>
      <c r="K43" s="149"/>
      <c r="L43" s="149"/>
      <c r="M43" s="149"/>
      <c r="N43" s="149">
        <v>6100</v>
      </c>
      <c r="O43" s="149"/>
      <c r="P43" s="149"/>
      <c r="Q43" s="149"/>
      <c r="R43" s="149"/>
      <c r="S43" s="149"/>
      <c r="T43" s="149">
        <v>14</v>
      </c>
      <c r="U43" s="149"/>
      <c r="V43" s="149"/>
      <c r="W43" s="150"/>
      <c r="X43" s="150"/>
      <c r="Y43" s="149"/>
    </row>
    <row r="44" spans="1:25" ht="19.5" customHeight="1">
      <c r="A44" s="148">
        <v>36</v>
      </c>
      <c r="B44" s="176" t="s">
        <v>140</v>
      </c>
      <c r="C44" s="149"/>
      <c r="D44" s="149">
        <v>1685</v>
      </c>
      <c r="E44" s="149"/>
      <c r="F44" s="149"/>
      <c r="G44" s="149"/>
      <c r="H44" s="149"/>
      <c r="I44" s="149">
        <f t="shared" si="3"/>
        <v>347492</v>
      </c>
      <c r="J44" s="149">
        <v>5151</v>
      </c>
      <c r="K44" s="149"/>
      <c r="L44" s="149">
        <v>340000</v>
      </c>
      <c r="M44" s="149"/>
      <c r="N44" s="149"/>
      <c r="O44" s="149"/>
      <c r="P44" s="149"/>
      <c r="Q44" s="149">
        <v>2320</v>
      </c>
      <c r="R44" s="149"/>
      <c r="S44" s="149"/>
      <c r="T44" s="149">
        <v>21</v>
      </c>
      <c r="U44" s="149"/>
      <c r="V44" s="149"/>
      <c r="W44" s="149"/>
      <c r="X44" s="150"/>
      <c r="Y44" s="150"/>
    </row>
    <row r="45" spans="1:25" ht="19.5" customHeight="1">
      <c r="A45" s="148">
        <v>37</v>
      </c>
      <c r="B45" s="176" t="s">
        <v>141</v>
      </c>
      <c r="C45" s="149"/>
      <c r="D45" s="149"/>
      <c r="E45" s="149"/>
      <c r="F45" s="149"/>
      <c r="G45" s="149"/>
      <c r="H45" s="149"/>
      <c r="I45" s="149">
        <f t="shared" si="3"/>
        <v>0</v>
      </c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50"/>
      <c r="Y45" s="150"/>
    </row>
    <row r="46" spans="1:25" ht="19.5" customHeight="1">
      <c r="A46" s="148">
        <v>38</v>
      </c>
      <c r="B46" s="176" t="s">
        <v>142</v>
      </c>
      <c r="C46" s="149"/>
      <c r="D46" s="149"/>
      <c r="E46" s="149"/>
      <c r="F46" s="149"/>
      <c r="G46" s="149"/>
      <c r="H46" s="149"/>
      <c r="I46" s="149">
        <f t="shared" si="3"/>
        <v>0</v>
      </c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50"/>
      <c r="Y46" s="150"/>
    </row>
    <row r="47" spans="1:25" ht="19.5" customHeight="1">
      <c r="A47" s="148">
        <v>39</v>
      </c>
      <c r="B47" s="176" t="s">
        <v>143</v>
      </c>
      <c r="C47" s="149"/>
      <c r="D47" s="149">
        <v>8000</v>
      </c>
      <c r="E47" s="149"/>
      <c r="F47" s="149"/>
      <c r="G47" s="149">
        <v>8000</v>
      </c>
      <c r="H47" s="149"/>
      <c r="I47" s="149">
        <f t="shared" si="3"/>
        <v>3900</v>
      </c>
      <c r="J47" s="149"/>
      <c r="K47" s="149">
        <v>3900</v>
      </c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50"/>
      <c r="X47" s="150"/>
      <c r="Y47" s="150"/>
    </row>
    <row r="48" spans="1:25" ht="26.25" customHeight="1">
      <c r="A48" s="148">
        <v>40</v>
      </c>
      <c r="B48" s="175" t="s">
        <v>206</v>
      </c>
      <c r="C48" s="149"/>
      <c r="D48" s="149"/>
      <c r="E48" s="149"/>
      <c r="F48" s="149"/>
      <c r="G48" s="149"/>
      <c r="H48" s="149"/>
      <c r="I48" s="149">
        <f t="shared" si="3"/>
        <v>17730</v>
      </c>
      <c r="J48" s="149"/>
      <c r="K48" s="149">
        <v>17708</v>
      </c>
      <c r="L48" s="149"/>
      <c r="M48" s="149"/>
      <c r="N48" s="149"/>
      <c r="O48" s="149"/>
      <c r="P48" s="149"/>
      <c r="Q48" s="149"/>
      <c r="R48" s="149"/>
      <c r="S48" s="149"/>
      <c r="T48" s="149">
        <v>22</v>
      </c>
      <c r="U48" s="149"/>
      <c r="V48" s="149"/>
      <c r="W48" s="149"/>
      <c r="X48" s="150"/>
      <c r="Y48" s="150"/>
    </row>
    <row r="49" spans="1:25" ht="26.25" customHeight="1">
      <c r="A49" s="148">
        <v>41</v>
      </c>
      <c r="B49" s="175" t="s">
        <v>462</v>
      </c>
      <c r="C49" s="149"/>
      <c r="D49" s="149">
        <v>15000</v>
      </c>
      <c r="E49" s="149"/>
      <c r="F49" s="149"/>
      <c r="G49" s="149">
        <v>15000</v>
      </c>
      <c r="H49" s="149"/>
      <c r="I49" s="149">
        <f t="shared" si="3"/>
        <v>15029</v>
      </c>
      <c r="J49" s="149"/>
      <c r="K49" s="149">
        <v>15029</v>
      </c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50"/>
      <c r="Y49" s="150"/>
    </row>
    <row r="50" spans="1:25" ht="28.5" customHeight="1">
      <c r="A50" s="148">
        <v>42</v>
      </c>
      <c r="B50" s="175" t="s">
        <v>463</v>
      </c>
      <c r="C50" s="149"/>
      <c r="D50" s="149"/>
      <c r="E50" s="149"/>
      <c r="F50" s="149"/>
      <c r="G50" s="149"/>
      <c r="H50" s="149"/>
      <c r="I50" s="149">
        <f t="shared" si="3"/>
        <v>13503</v>
      </c>
      <c r="J50" s="149"/>
      <c r="K50" s="149">
        <v>13503</v>
      </c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50"/>
      <c r="Y50" s="150"/>
    </row>
    <row r="51" spans="1:25" ht="19.5" customHeight="1">
      <c r="A51" s="148">
        <v>43</v>
      </c>
      <c r="B51" s="176" t="s">
        <v>127</v>
      </c>
      <c r="C51" s="149"/>
      <c r="D51" s="149">
        <v>4200</v>
      </c>
      <c r="E51" s="149"/>
      <c r="F51" s="149"/>
      <c r="G51" s="149"/>
      <c r="H51" s="149"/>
      <c r="I51" s="149">
        <f t="shared" si="3"/>
        <v>6643</v>
      </c>
      <c r="J51" s="149"/>
      <c r="K51" s="149">
        <v>6643</v>
      </c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50"/>
      <c r="Y51" s="150"/>
    </row>
    <row r="52" spans="1:25" ht="19.5" customHeight="1">
      <c r="A52" s="148">
        <v>44</v>
      </c>
      <c r="B52" s="176" t="s">
        <v>144</v>
      </c>
      <c r="C52" s="149"/>
      <c r="D52" s="149">
        <v>1000</v>
      </c>
      <c r="E52" s="149"/>
      <c r="F52" s="149"/>
      <c r="G52" s="149"/>
      <c r="H52" s="149"/>
      <c r="I52" s="149">
        <f t="shared" si="3"/>
        <v>4143</v>
      </c>
      <c r="J52" s="149">
        <v>4143</v>
      </c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50"/>
      <c r="X52" s="150"/>
      <c r="Y52" s="150"/>
    </row>
    <row r="53" spans="1:25" ht="19.5" customHeight="1">
      <c r="A53" s="148">
        <v>45</v>
      </c>
      <c r="B53" s="176" t="s">
        <v>145</v>
      </c>
      <c r="C53" s="149"/>
      <c r="D53" s="149"/>
      <c r="E53" s="149"/>
      <c r="F53" s="149"/>
      <c r="G53" s="149"/>
      <c r="H53" s="149"/>
      <c r="I53" s="149">
        <f t="shared" si="3"/>
        <v>5275</v>
      </c>
      <c r="J53" s="149">
        <v>4605</v>
      </c>
      <c r="K53" s="149">
        <v>670</v>
      </c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50"/>
      <c r="X53" s="150"/>
      <c r="Y53" s="150"/>
    </row>
    <row r="54" spans="1:25" ht="19.5" customHeight="1">
      <c r="A54" s="148">
        <v>46</v>
      </c>
      <c r="B54" s="176" t="s">
        <v>146</v>
      </c>
      <c r="C54" s="149"/>
      <c r="D54" s="149"/>
      <c r="E54" s="149"/>
      <c r="F54" s="149"/>
      <c r="G54" s="149"/>
      <c r="H54" s="149"/>
      <c r="I54" s="149">
        <f t="shared" si="3"/>
        <v>1697</v>
      </c>
      <c r="J54" s="149">
        <v>1697</v>
      </c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50"/>
      <c r="X54" s="150"/>
      <c r="Y54" s="150"/>
    </row>
    <row r="55" spans="1:25" ht="19.5" customHeight="1">
      <c r="A55" s="148">
        <v>47</v>
      </c>
      <c r="B55" s="176" t="s">
        <v>147</v>
      </c>
      <c r="C55" s="149"/>
      <c r="D55" s="149"/>
      <c r="E55" s="149"/>
      <c r="F55" s="149"/>
      <c r="G55" s="149"/>
      <c r="H55" s="149"/>
      <c r="I55" s="149">
        <f t="shared" si="3"/>
        <v>2400</v>
      </c>
      <c r="J55" s="149">
        <v>2400</v>
      </c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50"/>
      <c r="X55" s="150"/>
      <c r="Y55" s="150"/>
    </row>
    <row r="56" spans="1:25" ht="19.5" customHeight="1">
      <c r="A56" s="148">
        <v>48</v>
      </c>
      <c r="B56" s="176" t="s">
        <v>148</v>
      </c>
      <c r="C56" s="149"/>
      <c r="D56" s="149"/>
      <c r="E56" s="149"/>
      <c r="F56" s="149"/>
      <c r="G56" s="149"/>
      <c r="H56" s="149"/>
      <c r="I56" s="149">
        <f t="shared" si="3"/>
        <v>3016</v>
      </c>
      <c r="J56" s="149">
        <v>2730</v>
      </c>
      <c r="K56" s="149">
        <v>286</v>
      </c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50"/>
      <c r="X56" s="150"/>
      <c r="Y56" s="150"/>
    </row>
    <row r="57" spans="1:25" ht="19.5" customHeight="1">
      <c r="A57" s="148">
        <v>49</v>
      </c>
      <c r="B57" s="176" t="s">
        <v>149</v>
      </c>
      <c r="C57" s="149"/>
      <c r="D57" s="149">
        <v>570</v>
      </c>
      <c r="E57" s="149"/>
      <c r="F57" s="149"/>
      <c r="G57" s="149"/>
      <c r="H57" s="149"/>
      <c r="I57" s="149">
        <f t="shared" si="3"/>
        <v>0</v>
      </c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50"/>
      <c r="X57" s="150"/>
      <c r="Y57" s="150"/>
    </row>
    <row r="58" spans="1:25" ht="19.5" customHeight="1">
      <c r="A58" s="148">
        <v>50</v>
      </c>
      <c r="B58" s="176" t="s">
        <v>128</v>
      </c>
      <c r="C58" s="149"/>
      <c r="D58" s="149"/>
      <c r="E58" s="149"/>
      <c r="F58" s="149"/>
      <c r="G58" s="149"/>
      <c r="H58" s="149"/>
      <c r="I58" s="149">
        <f t="shared" si="3"/>
        <v>0</v>
      </c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50"/>
      <c r="X58" s="150"/>
      <c r="Y58" s="150"/>
    </row>
    <row r="59" spans="1:25" ht="24" customHeight="1">
      <c r="A59" s="148">
        <v>51</v>
      </c>
      <c r="B59" s="175" t="s">
        <v>150</v>
      </c>
      <c r="C59" s="149"/>
      <c r="D59" s="149"/>
      <c r="E59" s="149"/>
      <c r="F59" s="149"/>
      <c r="G59" s="149"/>
      <c r="H59" s="149"/>
      <c r="I59" s="149">
        <f t="shared" si="3"/>
        <v>0</v>
      </c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50"/>
      <c r="X59" s="150"/>
      <c r="Y59" s="150"/>
    </row>
    <row r="60" spans="1:25" ht="19.5" customHeight="1">
      <c r="A60" s="148">
        <v>52</v>
      </c>
      <c r="B60" s="176" t="s">
        <v>151</v>
      </c>
      <c r="C60" s="149"/>
      <c r="D60" s="149">
        <v>8700</v>
      </c>
      <c r="E60" s="149"/>
      <c r="F60" s="149"/>
      <c r="G60" s="149"/>
      <c r="H60" s="149"/>
      <c r="I60" s="149">
        <f t="shared" si="3"/>
        <v>0</v>
      </c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50"/>
      <c r="X60" s="150"/>
      <c r="Y60" s="150"/>
    </row>
    <row r="61" spans="1:25" ht="27" customHeight="1">
      <c r="A61" s="148">
        <v>53</v>
      </c>
      <c r="B61" s="175" t="s">
        <v>471</v>
      </c>
      <c r="C61" s="149"/>
      <c r="D61" s="149"/>
      <c r="E61" s="149"/>
      <c r="F61" s="149"/>
      <c r="G61" s="149"/>
      <c r="H61" s="149"/>
      <c r="I61" s="149">
        <f t="shared" si="3"/>
        <v>0</v>
      </c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50"/>
      <c r="Y61" s="149"/>
    </row>
    <row r="62" spans="1:25" ht="19.5" customHeight="1">
      <c r="A62" s="148">
        <v>54</v>
      </c>
      <c r="B62" s="176" t="s">
        <v>152</v>
      </c>
      <c r="C62" s="149"/>
      <c r="D62" s="149">
        <v>19140</v>
      </c>
      <c r="E62" s="149"/>
      <c r="F62" s="149"/>
      <c r="G62" s="149"/>
      <c r="H62" s="149"/>
      <c r="I62" s="149">
        <f t="shared" si="3"/>
        <v>0</v>
      </c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50"/>
      <c r="X62" s="150"/>
      <c r="Y62" s="150"/>
    </row>
    <row r="63" spans="1:25" ht="19.5" customHeight="1">
      <c r="A63" s="148">
        <v>55</v>
      </c>
      <c r="B63" s="176" t="s">
        <v>153</v>
      </c>
      <c r="C63" s="149"/>
      <c r="D63" s="149">
        <v>6446</v>
      </c>
      <c r="E63" s="149"/>
      <c r="F63" s="149"/>
      <c r="G63" s="149"/>
      <c r="H63" s="149"/>
      <c r="I63" s="149">
        <f t="shared" si="3"/>
        <v>0</v>
      </c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50"/>
      <c r="X63" s="150"/>
      <c r="Y63" s="150"/>
    </row>
    <row r="64" spans="1:25" ht="27" customHeight="1">
      <c r="A64" s="148">
        <v>56</v>
      </c>
      <c r="B64" s="175" t="s">
        <v>129</v>
      </c>
      <c r="C64" s="149"/>
      <c r="D64" s="149">
        <v>7037</v>
      </c>
      <c r="E64" s="149"/>
      <c r="F64" s="149"/>
      <c r="G64" s="149"/>
      <c r="H64" s="149"/>
      <c r="I64" s="149">
        <f t="shared" si="3"/>
        <v>0</v>
      </c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50"/>
      <c r="X64" s="150"/>
      <c r="Y64" s="150"/>
    </row>
    <row r="65" spans="1:25" ht="19.5" customHeight="1">
      <c r="A65" s="148">
        <v>57</v>
      </c>
      <c r="B65" s="176" t="s">
        <v>154</v>
      </c>
      <c r="C65" s="149"/>
      <c r="D65" s="149"/>
      <c r="E65" s="149"/>
      <c r="F65" s="149"/>
      <c r="G65" s="149"/>
      <c r="H65" s="149"/>
      <c r="I65" s="149">
        <f t="shared" si="3"/>
        <v>0</v>
      </c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50"/>
      <c r="X65" s="150"/>
      <c r="Y65" s="150"/>
    </row>
    <row r="66" spans="1:25" ht="19.5" customHeight="1">
      <c r="A66" s="148">
        <v>58</v>
      </c>
      <c r="B66" s="176" t="s">
        <v>155</v>
      </c>
      <c r="C66" s="149"/>
      <c r="D66" s="149"/>
      <c r="E66" s="149"/>
      <c r="F66" s="149"/>
      <c r="G66" s="149"/>
      <c r="H66" s="149"/>
      <c r="I66" s="149">
        <f t="shared" si="3"/>
        <v>0</v>
      </c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50"/>
      <c r="X66" s="150"/>
      <c r="Y66" s="150"/>
    </row>
    <row r="67" spans="1:25" ht="19.5" customHeight="1">
      <c r="A67" s="148">
        <v>59</v>
      </c>
      <c r="B67" s="176" t="s">
        <v>156</v>
      </c>
      <c r="C67" s="149"/>
      <c r="D67" s="149"/>
      <c r="E67" s="149"/>
      <c r="F67" s="149"/>
      <c r="G67" s="149"/>
      <c r="H67" s="149"/>
      <c r="I67" s="149">
        <f t="shared" si="3"/>
        <v>0</v>
      </c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50"/>
      <c r="X67" s="150"/>
      <c r="Y67" s="150"/>
    </row>
    <row r="68" spans="1:25" ht="19.5" customHeight="1">
      <c r="A68" s="148">
        <v>60</v>
      </c>
      <c r="B68" s="176" t="s">
        <v>157</v>
      </c>
      <c r="C68" s="149"/>
      <c r="D68" s="149"/>
      <c r="E68" s="149"/>
      <c r="F68" s="149"/>
      <c r="G68" s="149"/>
      <c r="H68" s="149"/>
      <c r="I68" s="149">
        <f t="shared" si="3"/>
        <v>0</v>
      </c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50"/>
      <c r="X68" s="150"/>
      <c r="Y68" s="150"/>
    </row>
    <row r="69" spans="1:25" ht="19.5" customHeight="1">
      <c r="A69" s="148">
        <v>61</v>
      </c>
      <c r="B69" s="176" t="s">
        <v>158</v>
      </c>
      <c r="C69" s="196"/>
      <c r="D69" s="196"/>
      <c r="F69" s="196"/>
      <c r="G69" s="196"/>
      <c r="H69" s="196"/>
      <c r="I69" s="149">
        <f t="shared" si="3"/>
        <v>0</v>
      </c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7"/>
      <c r="Y69" s="197"/>
    </row>
    <row r="70" spans="1:25" s="195" customFormat="1" ht="26.25">
      <c r="A70" s="148">
        <v>62</v>
      </c>
      <c r="B70" s="194" t="s">
        <v>474</v>
      </c>
      <c r="C70" s="196"/>
      <c r="D70" s="196"/>
      <c r="E70" s="196"/>
      <c r="F70" s="198"/>
      <c r="G70" s="198"/>
      <c r="H70" s="198"/>
      <c r="I70" s="149">
        <f t="shared" si="3"/>
        <v>0</v>
      </c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</row>
    <row r="71" spans="1:25" s="195" customFormat="1" ht="26.25">
      <c r="A71" s="148">
        <v>63</v>
      </c>
      <c r="B71" s="194" t="s">
        <v>475</v>
      </c>
      <c r="C71" s="196"/>
      <c r="D71" s="196"/>
      <c r="E71" s="196"/>
      <c r="F71" s="198"/>
      <c r="G71" s="198"/>
      <c r="H71" s="198"/>
      <c r="I71" s="149">
        <f t="shared" si="3"/>
        <v>0</v>
      </c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</row>
    <row r="72" spans="1:25" s="195" customFormat="1" ht="26.25">
      <c r="A72" s="148">
        <v>64</v>
      </c>
      <c r="B72" s="194" t="s">
        <v>476</v>
      </c>
      <c r="C72" s="196"/>
      <c r="D72" s="196"/>
      <c r="E72" s="196"/>
      <c r="F72" s="198"/>
      <c r="G72" s="198"/>
      <c r="H72" s="198"/>
      <c r="I72" s="149">
        <f t="shared" si="3"/>
        <v>0</v>
      </c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</row>
    <row r="73" spans="1:25" s="192" customFormat="1" ht="12.75">
      <c r="A73" s="148">
        <v>65</v>
      </c>
      <c r="B73" s="187" t="s">
        <v>723</v>
      </c>
      <c r="C73" s="149"/>
      <c r="D73" s="149"/>
      <c r="E73" s="149"/>
      <c r="F73" s="191"/>
      <c r="G73" s="191"/>
      <c r="H73" s="191"/>
      <c r="I73" s="149">
        <f t="shared" si="3"/>
        <v>0</v>
      </c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3"/>
      <c r="Y73" s="193"/>
    </row>
    <row r="74" spans="1:25" s="192" customFormat="1" ht="12.75">
      <c r="A74" s="148">
        <v>66</v>
      </c>
      <c r="B74" s="187" t="s">
        <v>724</v>
      </c>
      <c r="C74" s="149"/>
      <c r="D74" s="149"/>
      <c r="E74" s="149"/>
      <c r="F74" s="191"/>
      <c r="G74" s="191"/>
      <c r="H74" s="191"/>
      <c r="I74" s="149">
        <f t="shared" si="3"/>
        <v>0</v>
      </c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3"/>
      <c r="Y74" s="193"/>
    </row>
    <row r="75" spans="1:25" ht="31.5" customHeight="1">
      <c r="A75" s="148">
        <v>67</v>
      </c>
      <c r="B75" s="175" t="s">
        <v>84</v>
      </c>
      <c r="C75" s="149"/>
      <c r="D75" s="149">
        <v>657</v>
      </c>
      <c r="E75" s="149"/>
      <c r="F75" s="149"/>
      <c r="G75" s="149"/>
      <c r="H75" s="149"/>
      <c r="I75" s="149">
        <f t="shared" si="3"/>
        <v>0</v>
      </c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50"/>
      <c r="X75" s="150"/>
      <c r="Y75" s="150"/>
    </row>
    <row r="76" spans="1:25" s="199" customFormat="1" ht="12.75">
      <c r="A76" s="148">
        <v>68</v>
      </c>
      <c r="B76" s="175" t="s">
        <v>477</v>
      </c>
      <c r="C76" s="158"/>
      <c r="D76" s="158"/>
      <c r="E76" s="158"/>
      <c r="F76" s="158"/>
      <c r="G76" s="158"/>
      <c r="H76" s="158"/>
      <c r="I76" s="149">
        <f aca="true" t="shared" si="4" ref="I76:I102">SUM(J76:V76)</f>
        <v>0</v>
      </c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9"/>
      <c r="X76" s="159"/>
      <c r="Y76" s="159"/>
    </row>
    <row r="77" spans="1:25" s="199" customFormat="1" ht="12.75">
      <c r="A77" s="148">
        <v>69</v>
      </c>
      <c r="B77" s="175" t="s">
        <v>478</v>
      </c>
      <c r="C77" s="158"/>
      <c r="D77" s="158"/>
      <c r="E77" s="158"/>
      <c r="F77" s="158"/>
      <c r="G77" s="158"/>
      <c r="H77" s="158"/>
      <c r="I77" s="149">
        <f t="shared" si="4"/>
        <v>0</v>
      </c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9"/>
      <c r="X77" s="159"/>
      <c r="Y77" s="159"/>
    </row>
    <row r="78" spans="1:25" ht="19.5" customHeight="1">
      <c r="A78" s="148">
        <v>70</v>
      </c>
      <c r="B78" s="176" t="s">
        <v>159</v>
      </c>
      <c r="C78" s="149"/>
      <c r="D78" s="149"/>
      <c r="E78" s="149"/>
      <c r="F78" s="149"/>
      <c r="G78" s="149"/>
      <c r="H78" s="149"/>
      <c r="I78" s="149">
        <f t="shared" si="4"/>
        <v>0</v>
      </c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50"/>
      <c r="X78" s="150"/>
      <c r="Y78" s="150"/>
    </row>
    <row r="79" spans="1:25" ht="19.5" customHeight="1">
      <c r="A79" s="148">
        <v>71</v>
      </c>
      <c r="B79" s="176" t="s">
        <v>160</v>
      </c>
      <c r="C79" s="149"/>
      <c r="D79" s="149">
        <v>300</v>
      </c>
      <c r="E79" s="149"/>
      <c r="F79" s="149"/>
      <c r="G79" s="149"/>
      <c r="H79" s="149"/>
      <c r="I79" s="149">
        <f t="shared" si="4"/>
        <v>0</v>
      </c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50"/>
      <c r="X79" s="150"/>
      <c r="Y79" s="150"/>
    </row>
    <row r="80" spans="1:25" s="199" customFormat="1" ht="12.75">
      <c r="A80" s="148">
        <v>72</v>
      </c>
      <c r="B80" s="175" t="s">
        <v>479</v>
      </c>
      <c r="C80" s="149"/>
      <c r="D80" s="149"/>
      <c r="E80" s="158"/>
      <c r="F80" s="158"/>
      <c r="G80" s="158"/>
      <c r="H80" s="158"/>
      <c r="I80" s="149">
        <f t="shared" si="4"/>
        <v>0</v>
      </c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9"/>
      <c r="X80" s="159"/>
      <c r="Y80" s="159"/>
    </row>
    <row r="81" spans="1:25" s="160" customFormat="1" ht="26.25">
      <c r="A81" s="148">
        <v>73</v>
      </c>
      <c r="B81" s="177" t="s">
        <v>161</v>
      </c>
      <c r="C81" s="149"/>
      <c r="D81" s="149"/>
      <c r="E81" s="158"/>
      <c r="F81" s="158"/>
      <c r="G81" s="158"/>
      <c r="H81" s="158"/>
      <c r="I81" s="149">
        <f t="shared" si="4"/>
        <v>0</v>
      </c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9"/>
      <c r="X81" s="159"/>
      <c r="Y81" s="159"/>
    </row>
    <row r="82" spans="1:25" ht="19.5" customHeight="1">
      <c r="A82" s="148">
        <v>74</v>
      </c>
      <c r="B82" s="178" t="s">
        <v>162</v>
      </c>
      <c r="C82" s="149"/>
      <c r="D82" s="149"/>
      <c r="E82" s="149"/>
      <c r="F82" s="149"/>
      <c r="G82" s="149"/>
      <c r="H82" s="149"/>
      <c r="I82" s="149">
        <f t="shared" si="4"/>
        <v>0</v>
      </c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50"/>
      <c r="X82" s="150"/>
      <c r="Y82" s="150"/>
    </row>
    <row r="83" spans="1:25" ht="33" customHeight="1">
      <c r="A83" s="148">
        <v>75</v>
      </c>
      <c r="B83" s="178" t="s">
        <v>130</v>
      </c>
      <c r="C83" s="149"/>
      <c r="D83" s="149"/>
      <c r="E83" s="149"/>
      <c r="F83" s="149"/>
      <c r="G83" s="149"/>
      <c r="H83" s="149"/>
      <c r="I83" s="149">
        <f t="shared" si="4"/>
        <v>0</v>
      </c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50"/>
      <c r="X83" s="150"/>
      <c r="Y83" s="150"/>
    </row>
    <row r="84" spans="1:25" ht="33" customHeight="1">
      <c r="A84" s="148">
        <v>76</v>
      </c>
      <c r="B84" s="178" t="s">
        <v>131</v>
      </c>
      <c r="C84" s="149"/>
      <c r="D84" s="149"/>
      <c r="E84" s="149"/>
      <c r="F84" s="149"/>
      <c r="G84" s="149"/>
      <c r="H84" s="149"/>
      <c r="I84" s="149">
        <f t="shared" si="4"/>
        <v>1658</v>
      </c>
      <c r="J84" s="149">
        <v>1558</v>
      </c>
      <c r="K84" s="149"/>
      <c r="L84" s="149"/>
      <c r="M84" s="149"/>
      <c r="N84" s="149"/>
      <c r="O84" s="149"/>
      <c r="P84" s="149">
        <v>100</v>
      </c>
      <c r="Q84" s="149"/>
      <c r="R84" s="149"/>
      <c r="S84" s="149"/>
      <c r="T84" s="149"/>
      <c r="U84" s="149"/>
      <c r="V84" s="149"/>
      <c r="W84" s="150"/>
      <c r="X84" s="150"/>
      <c r="Y84" s="150"/>
    </row>
    <row r="85" spans="1:25" ht="33" customHeight="1">
      <c r="A85" s="148">
        <v>77</v>
      </c>
      <c r="B85" s="178" t="s">
        <v>132</v>
      </c>
      <c r="C85" s="149"/>
      <c r="D85" s="149"/>
      <c r="E85" s="149"/>
      <c r="F85" s="149"/>
      <c r="G85" s="149"/>
      <c r="H85" s="149"/>
      <c r="I85" s="149">
        <f t="shared" si="4"/>
        <v>1206</v>
      </c>
      <c r="J85" s="149">
        <v>1066</v>
      </c>
      <c r="K85" s="149"/>
      <c r="L85" s="149"/>
      <c r="M85" s="149"/>
      <c r="N85" s="149"/>
      <c r="O85" s="149"/>
      <c r="P85" s="149">
        <v>140</v>
      </c>
      <c r="Q85" s="149"/>
      <c r="R85" s="149"/>
      <c r="S85" s="149"/>
      <c r="T85" s="149"/>
      <c r="U85" s="149"/>
      <c r="V85" s="149"/>
      <c r="W85" s="150"/>
      <c r="X85" s="150"/>
      <c r="Y85" s="150"/>
    </row>
    <row r="86" spans="1:25" ht="22.5" customHeight="1">
      <c r="A86" s="148">
        <v>78</v>
      </c>
      <c r="B86" s="178" t="s">
        <v>810</v>
      </c>
      <c r="C86" s="149"/>
      <c r="D86" s="149"/>
      <c r="E86" s="149"/>
      <c r="F86" s="149"/>
      <c r="G86" s="149"/>
      <c r="H86" s="149"/>
      <c r="I86" s="149">
        <f t="shared" si="4"/>
        <v>3210</v>
      </c>
      <c r="J86" s="149"/>
      <c r="K86" s="149"/>
      <c r="L86" s="149"/>
      <c r="M86" s="149"/>
      <c r="N86" s="149"/>
      <c r="O86" s="149"/>
      <c r="P86" s="149">
        <v>3210</v>
      </c>
      <c r="Q86" s="149"/>
      <c r="R86" s="149"/>
      <c r="S86" s="149"/>
      <c r="T86" s="149"/>
      <c r="U86" s="149"/>
      <c r="V86" s="149"/>
      <c r="W86" s="150"/>
      <c r="X86" s="150"/>
      <c r="Y86" s="150"/>
    </row>
    <row r="87" spans="1:25" ht="26.25" customHeight="1">
      <c r="A87" s="148">
        <v>79</v>
      </c>
      <c r="B87" s="178" t="s">
        <v>811</v>
      </c>
      <c r="C87" s="149"/>
      <c r="D87" s="149"/>
      <c r="E87" s="149"/>
      <c r="F87" s="149"/>
      <c r="G87" s="149"/>
      <c r="H87" s="149"/>
      <c r="I87" s="149">
        <f t="shared" si="4"/>
        <v>1453</v>
      </c>
      <c r="J87" s="149">
        <v>1453</v>
      </c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50"/>
      <c r="X87" s="150"/>
      <c r="Y87" s="150"/>
    </row>
    <row r="88" spans="1:25" ht="26.25" customHeight="1">
      <c r="A88" s="148">
        <v>80</v>
      </c>
      <c r="B88" s="178" t="s">
        <v>812</v>
      </c>
      <c r="C88" s="149"/>
      <c r="D88" s="149"/>
      <c r="E88" s="149"/>
      <c r="F88" s="149"/>
      <c r="G88" s="149"/>
      <c r="H88" s="149"/>
      <c r="I88" s="149">
        <f t="shared" si="4"/>
        <v>650</v>
      </c>
      <c r="J88" s="149">
        <v>650</v>
      </c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50"/>
      <c r="X88" s="150"/>
      <c r="Y88" s="150"/>
    </row>
    <row r="89" spans="1:25" ht="33" customHeight="1">
      <c r="A89" s="148">
        <v>81</v>
      </c>
      <c r="B89" s="178" t="s">
        <v>790</v>
      </c>
      <c r="C89" s="149"/>
      <c r="D89" s="149">
        <v>300</v>
      </c>
      <c r="E89" s="149"/>
      <c r="F89" s="149"/>
      <c r="G89" s="149"/>
      <c r="H89" s="149"/>
      <c r="I89" s="149">
        <f t="shared" si="4"/>
        <v>0</v>
      </c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50"/>
      <c r="X89" s="150"/>
      <c r="Y89" s="150"/>
    </row>
    <row r="90" spans="1:25" s="160" customFormat="1" ht="26.25">
      <c r="A90" s="148">
        <v>82</v>
      </c>
      <c r="B90" s="177" t="s">
        <v>133</v>
      </c>
      <c r="C90" s="149"/>
      <c r="D90" s="149">
        <v>17800</v>
      </c>
      <c r="E90" s="158"/>
      <c r="F90" s="158"/>
      <c r="G90" s="158"/>
      <c r="H90" s="158"/>
      <c r="I90" s="149">
        <f t="shared" si="4"/>
        <v>1500</v>
      </c>
      <c r="J90" s="158"/>
      <c r="K90" s="158"/>
      <c r="L90" s="158"/>
      <c r="M90" s="158"/>
      <c r="N90" s="158"/>
      <c r="O90" s="158"/>
      <c r="P90" s="158"/>
      <c r="Q90" s="158">
        <v>1500</v>
      </c>
      <c r="R90" s="158"/>
      <c r="S90" s="158"/>
      <c r="T90" s="158"/>
      <c r="U90" s="158"/>
      <c r="V90" s="158"/>
      <c r="W90" s="159"/>
      <c r="X90" s="159"/>
      <c r="Y90" s="159"/>
    </row>
    <row r="91" spans="1:25" s="160" customFormat="1" ht="26.25">
      <c r="A91" s="148">
        <v>83</v>
      </c>
      <c r="B91" s="177" t="s">
        <v>799</v>
      </c>
      <c r="C91" s="149"/>
      <c r="D91" s="149"/>
      <c r="E91" s="158"/>
      <c r="F91" s="158"/>
      <c r="G91" s="158"/>
      <c r="H91" s="158"/>
      <c r="I91" s="149">
        <f t="shared" si="4"/>
        <v>0</v>
      </c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9"/>
      <c r="X91" s="159"/>
      <c r="Y91" s="159"/>
    </row>
    <row r="92" spans="1:25" s="160" customFormat="1" ht="26.25">
      <c r="A92" s="148">
        <v>84</v>
      </c>
      <c r="B92" s="177" t="s">
        <v>480</v>
      </c>
      <c r="C92" s="149"/>
      <c r="D92" s="149"/>
      <c r="E92" s="158"/>
      <c r="F92" s="158"/>
      <c r="G92" s="158"/>
      <c r="H92" s="158"/>
      <c r="I92" s="149">
        <f t="shared" si="4"/>
        <v>0</v>
      </c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9"/>
      <c r="X92" s="159"/>
      <c r="Y92" s="159"/>
    </row>
    <row r="93" spans="1:25" ht="19.5" customHeight="1">
      <c r="A93" s="148">
        <v>85</v>
      </c>
      <c r="B93" s="176" t="s">
        <v>725</v>
      </c>
      <c r="C93" s="149"/>
      <c r="D93" s="149"/>
      <c r="E93" s="149"/>
      <c r="F93" s="149"/>
      <c r="G93" s="149"/>
      <c r="H93" s="149"/>
      <c r="I93" s="149">
        <f t="shared" si="4"/>
        <v>0</v>
      </c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50"/>
      <c r="X93" s="150"/>
      <c r="Y93" s="150"/>
    </row>
    <row r="94" spans="1:25" s="160" customFormat="1" ht="26.25">
      <c r="A94" s="148">
        <v>86</v>
      </c>
      <c r="B94" s="177" t="s">
        <v>134</v>
      </c>
      <c r="C94" s="149"/>
      <c r="D94" s="149"/>
      <c r="E94" s="158"/>
      <c r="F94" s="158"/>
      <c r="G94" s="158"/>
      <c r="H94" s="158"/>
      <c r="I94" s="149">
        <f t="shared" si="4"/>
        <v>0</v>
      </c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9"/>
      <c r="X94" s="159"/>
      <c r="Y94" s="159"/>
    </row>
    <row r="95" spans="1:25" ht="12.75">
      <c r="A95" s="148">
        <v>87</v>
      </c>
      <c r="B95" s="175" t="s">
        <v>163</v>
      </c>
      <c r="C95" s="149"/>
      <c r="D95" s="149"/>
      <c r="E95" s="149"/>
      <c r="F95" s="149"/>
      <c r="G95" s="149"/>
      <c r="H95" s="149"/>
      <c r="I95" s="149">
        <f t="shared" si="4"/>
        <v>0</v>
      </c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50"/>
      <c r="X95" s="150"/>
      <c r="Y95" s="150"/>
    </row>
    <row r="96" spans="1:25" ht="33" customHeight="1">
      <c r="A96" s="148">
        <v>88</v>
      </c>
      <c r="B96" s="175" t="s">
        <v>85</v>
      </c>
      <c r="C96" s="149"/>
      <c r="D96" s="149">
        <v>900</v>
      </c>
      <c r="E96" s="149"/>
      <c r="F96" s="149"/>
      <c r="G96" s="149"/>
      <c r="H96" s="149"/>
      <c r="I96" s="149">
        <f t="shared" si="4"/>
        <v>0</v>
      </c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50"/>
      <c r="X96" s="150"/>
      <c r="Y96" s="150"/>
    </row>
    <row r="97" spans="1:25" ht="21" customHeight="1">
      <c r="A97" s="148">
        <v>89</v>
      </c>
      <c r="B97" s="175" t="s">
        <v>202</v>
      </c>
      <c r="C97" s="149"/>
      <c r="D97" s="149">
        <v>1000</v>
      </c>
      <c r="E97" s="149"/>
      <c r="F97" s="149"/>
      <c r="G97" s="149"/>
      <c r="H97" s="149"/>
      <c r="I97" s="149">
        <f t="shared" si="4"/>
        <v>0</v>
      </c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50"/>
      <c r="X97" s="150"/>
      <c r="Y97" s="150"/>
    </row>
    <row r="98" spans="1:25" ht="28.5" customHeight="1">
      <c r="A98" s="148">
        <v>90</v>
      </c>
      <c r="B98" s="175" t="s">
        <v>135</v>
      </c>
      <c r="C98" s="149"/>
      <c r="D98" s="149">
        <v>1300</v>
      </c>
      <c r="E98" s="149"/>
      <c r="F98" s="149"/>
      <c r="G98" s="149"/>
      <c r="H98" s="149">
        <v>1300</v>
      </c>
      <c r="I98" s="149">
        <f t="shared" si="4"/>
        <v>0</v>
      </c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50"/>
      <c r="X98" s="150"/>
      <c r="Y98" s="150"/>
    </row>
    <row r="99" spans="1:25" ht="28.5" customHeight="1">
      <c r="A99" s="148">
        <v>91</v>
      </c>
      <c r="B99" s="175" t="s">
        <v>109</v>
      </c>
      <c r="C99" s="149"/>
      <c r="D99" s="149">
        <v>615</v>
      </c>
      <c r="E99" s="149"/>
      <c r="F99" s="149"/>
      <c r="G99" s="149"/>
      <c r="H99" s="149"/>
      <c r="I99" s="149">
        <f t="shared" si="4"/>
        <v>0</v>
      </c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50"/>
      <c r="X99" s="150"/>
      <c r="Y99" s="150"/>
    </row>
    <row r="100" spans="1:25" ht="28.5" customHeight="1">
      <c r="A100" s="148">
        <v>92</v>
      </c>
      <c r="B100" s="175" t="s">
        <v>86</v>
      </c>
      <c r="C100" s="149"/>
      <c r="D100" s="149">
        <v>463</v>
      </c>
      <c r="E100" s="149"/>
      <c r="F100" s="149"/>
      <c r="G100" s="149"/>
      <c r="H100" s="149"/>
      <c r="I100" s="149">
        <f t="shared" si="4"/>
        <v>0</v>
      </c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50"/>
      <c r="X100" s="150"/>
      <c r="Y100" s="150"/>
    </row>
    <row r="101" spans="1:25" ht="18" customHeight="1">
      <c r="A101" s="148">
        <v>93</v>
      </c>
      <c r="B101" s="175" t="s">
        <v>801</v>
      </c>
      <c r="C101" s="149"/>
      <c r="D101" s="149">
        <v>1200</v>
      </c>
      <c r="E101" s="149"/>
      <c r="F101" s="149"/>
      <c r="G101" s="149"/>
      <c r="H101" s="149"/>
      <c r="I101" s="149">
        <f t="shared" si="4"/>
        <v>0</v>
      </c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50"/>
      <c r="X101" s="150"/>
      <c r="Y101" s="150"/>
    </row>
    <row r="102" spans="1:25" ht="21" customHeight="1">
      <c r="A102" s="148">
        <v>94</v>
      </c>
      <c r="B102" s="175" t="s">
        <v>87</v>
      </c>
      <c r="C102" s="149"/>
      <c r="D102" s="149"/>
      <c r="E102" s="149"/>
      <c r="F102" s="149"/>
      <c r="G102" s="149"/>
      <c r="H102" s="149"/>
      <c r="I102" s="149">
        <f t="shared" si="4"/>
        <v>375</v>
      </c>
      <c r="J102" s="149"/>
      <c r="K102" s="149"/>
      <c r="L102" s="149"/>
      <c r="M102" s="149"/>
      <c r="N102" s="149"/>
      <c r="O102" s="149"/>
      <c r="P102" s="149">
        <v>375</v>
      </c>
      <c r="Q102" s="149"/>
      <c r="R102" s="149"/>
      <c r="S102" s="149"/>
      <c r="T102" s="149"/>
      <c r="U102" s="149"/>
      <c r="V102" s="149"/>
      <c r="W102" s="150"/>
      <c r="X102" s="150"/>
      <c r="Y102" s="150"/>
    </row>
    <row r="103" spans="1:25" s="160" customFormat="1" ht="26.25">
      <c r="A103" s="148">
        <v>95</v>
      </c>
      <c r="B103" s="177" t="s">
        <v>800</v>
      </c>
      <c r="C103" s="149"/>
      <c r="D103" s="149">
        <v>500</v>
      </c>
      <c r="E103" s="158"/>
      <c r="F103" s="158"/>
      <c r="G103" s="158"/>
      <c r="H103" s="158"/>
      <c r="I103" s="149">
        <f>SUM(J103:V103)</f>
        <v>0</v>
      </c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9"/>
      <c r="Y103" s="159"/>
    </row>
    <row r="104" spans="1:25" ht="21" customHeight="1">
      <c r="A104" s="172" t="s">
        <v>279</v>
      </c>
      <c r="B104" s="179" t="s">
        <v>164</v>
      </c>
      <c r="C104" s="152">
        <f>SUM(E104:F104)</f>
        <v>0</v>
      </c>
      <c r="D104" s="152">
        <f aca="true" t="shared" si="5" ref="D104:I104">SUM(D105:D130)</f>
        <v>2300</v>
      </c>
      <c r="E104" s="152">
        <f t="shared" si="5"/>
        <v>0</v>
      </c>
      <c r="F104" s="152">
        <f t="shared" si="5"/>
        <v>0</v>
      </c>
      <c r="G104" s="152">
        <f t="shared" si="5"/>
        <v>0</v>
      </c>
      <c r="H104" s="152">
        <f t="shared" si="5"/>
        <v>0</v>
      </c>
      <c r="I104" s="152">
        <f t="shared" si="5"/>
        <v>9274</v>
      </c>
      <c r="J104" s="152">
        <f aca="true" t="shared" si="6" ref="J104:Y104">SUM(J105:J130)</f>
        <v>0</v>
      </c>
      <c r="K104" s="152">
        <f t="shared" si="6"/>
        <v>583</v>
      </c>
      <c r="L104" s="152">
        <f t="shared" si="6"/>
        <v>0</v>
      </c>
      <c r="M104" s="152">
        <f t="shared" si="6"/>
        <v>631</v>
      </c>
      <c r="N104" s="152">
        <f t="shared" si="6"/>
        <v>0</v>
      </c>
      <c r="O104" s="152">
        <f t="shared" si="6"/>
        <v>0</v>
      </c>
      <c r="P104" s="152">
        <f t="shared" si="6"/>
        <v>2004</v>
      </c>
      <c r="Q104" s="152">
        <f t="shared" si="6"/>
        <v>0</v>
      </c>
      <c r="R104" s="152">
        <f t="shared" si="6"/>
        <v>0</v>
      </c>
      <c r="S104" s="152">
        <f t="shared" si="6"/>
        <v>0</v>
      </c>
      <c r="T104" s="152">
        <f t="shared" si="6"/>
        <v>0</v>
      </c>
      <c r="U104" s="152">
        <f t="shared" si="6"/>
        <v>6056</v>
      </c>
      <c r="V104" s="152">
        <f t="shared" si="6"/>
        <v>0</v>
      </c>
      <c r="W104" s="152">
        <f t="shared" si="6"/>
        <v>0</v>
      </c>
      <c r="X104" s="152">
        <f t="shared" si="6"/>
        <v>0</v>
      </c>
      <c r="Y104" s="152">
        <f t="shared" si="6"/>
        <v>985</v>
      </c>
    </row>
    <row r="105" spans="1:25" ht="19.5" customHeight="1">
      <c r="A105" s="148">
        <v>92</v>
      </c>
      <c r="B105" s="176" t="s">
        <v>165</v>
      </c>
      <c r="C105" s="149"/>
      <c r="D105" s="149"/>
      <c r="E105" s="149"/>
      <c r="F105" s="149"/>
      <c r="G105" s="149"/>
      <c r="H105" s="149"/>
      <c r="I105" s="149">
        <f>SUM(J105:V105)</f>
        <v>558</v>
      </c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>
        <v>558</v>
      </c>
      <c r="V105" s="149"/>
      <c r="W105" s="150"/>
      <c r="X105" s="150"/>
      <c r="Y105" s="150"/>
    </row>
    <row r="106" spans="1:25" ht="19.5" customHeight="1">
      <c r="A106" s="148">
        <v>93</v>
      </c>
      <c r="B106" s="176" t="s">
        <v>766</v>
      </c>
      <c r="C106" s="149"/>
      <c r="D106" s="149"/>
      <c r="E106" s="149"/>
      <c r="F106" s="149"/>
      <c r="G106" s="149"/>
      <c r="H106" s="149"/>
      <c r="I106" s="149">
        <f aca="true" t="shared" si="7" ref="I106:I130">SUM(J106:V106)</f>
        <v>800</v>
      </c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>
        <v>800</v>
      </c>
      <c r="V106" s="149"/>
      <c r="W106" s="150"/>
      <c r="X106" s="150"/>
      <c r="Y106" s="150"/>
    </row>
    <row r="107" spans="1:25" s="186" customFormat="1" ht="12.75">
      <c r="A107" s="148">
        <v>94</v>
      </c>
      <c r="B107" s="187" t="s">
        <v>88</v>
      </c>
      <c r="C107" s="158"/>
      <c r="D107" s="158"/>
      <c r="E107" s="158"/>
      <c r="F107" s="158"/>
      <c r="G107" s="158"/>
      <c r="H107" s="158"/>
      <c r="I107" s="149">
        <f t="shared" si="7"/>
        <v>80</v>
      </c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>
        <v>80</v>
      </c>
      <c r="V107" s="158"/>
      <c r="W107" s="159"/>
      <c r="X107" s="159"/>
      <c r="Y107" s="159"/>
    </row>
    <row r="108" spans="1:25" ht="19.5" customHeight="1">
      <c r="A108" s="148">
        <v>95</v>
      </c>
      <c r="B108" s="176" t="s">
        <v>466</v>
      </c>
      <c r="C108" s="149"/>
      <c r="D108" s="149"/>
      <c r="E108" s="149"/>
      <c r="F108" s="149"/>
      <c r="G108" s="149"/>
      <c r="H108" s="149"/>
      <c r="I108" s="149">
        <f t="shared" si="7"/>
        <v>296</v>
      </c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>
        <v>296</v>
      </c>
      <c r="V108" s="149"/>
      <c r="W108" s="150"/>
      <c r="X108" s="150"/>
      <c r="Y108" s="150"/>
    </row>
    <row r="109" spans="1:25" ht="19.5" customHeight="1">
      <c r="A109" s="148">
        <v>96</v>
      </c>
      <c r="B109" s="176" t="s">
        <v>166</v>
      </c>
      <c r="C109" s="149"/>
      <c r="D109" s="149"/>
      <c r="E109" s="149"/>
      <c r="F109" s="149"/>
      <c r="G109" s="149"/>
      <c r="H109" s="149"/>
      <c r="I109" s="149">
        <f t="shared" si="7"/>
        <v>531</v>
      </c>
      <c r="J109" s="149"/>
      <c r="K109" s="149"/>
      <c r="L109" s="149"/>
      <c r="M109" s="149">
        <v>531</v>
      </c>
      <c r="N109" s="149"/>
      <c r="O109" s="149"/>
      <c r="P109" s="149"/>
      <c r="Q109" s="149"/>
      <c r="R109" s="149"/>
      <c r="S109" s="149"/>
      <c r="T109" s="149"/>
      <c r="U109" s="149"/>
      <c r="V109" s="149"/>
      <c r="W109" s="150"/>
      <c r="X109" s="150"/>
      <c r="Y109" s="150"/>
    </row>
    <row r="110" spans="1:25" ht="19.5" customHeight="1">
      <c r="A110" s="148">
        <v>97</v>
      </c>
      <c r="B110" s="176" t="s">
        <v>465</v>
      </c>
      <c r="C110" s="149"/>
      <c r="D110" s="149"/>
      <c r="E110" s="149"/>
      <c r="F110" s="149"/>
      <c r="G110" s="149"/>
      <c r="H110" s="149"/>
      <c r="I110" s="149">
        <f t="shared" si="7"/>
        <v>0</v>
      </c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50"/>
      <c r="X110" s="150"/>
      <c r="Y110" s="150"/>
    </row>
    <row r="111" spans="1:25" ht="19.5" customHeight="1">
      <c r="A111" s="148">
        <v>98</v>
      </c>
      <c r="B111" s="176" t="s">
        <v>167</v>
      </c>
      <c r="C111" s="149"/>
      <c r="D111" s="149"/>
      <c r="E111" s="149"/>
      <c r="F111" s="149"/>
      <c r="G111" s="149"/>
      <c r="H111" s="149"/>
      <c r="I111" s="149">
        <f t="shared" si="7"/>
        <v>790</v>
      </c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>
        <v>790</v>
      </c>
      <c r="V111" s="149"/>
      <c r="W111" s="150"/>
      <c r="X111" s="150"/>
      <c r="Y111" s="149">
        <v>485</v>
      </c>
    </row>
    <row r="112" spans="1:25" ht="19.5" customHeight="1">
      <c r="A112" s="148">
        <v>99</v>
      </c>
      <c r="B112" s="176" t="s">
        <v>168</v>
      </c>
      <c r="C112" s="149"/>
      <c r="D112" s="149"/>
      <c r="E112" s="149"/>
      <c r="F112" s="149"/>
      <c r="G112" s="149"/>
      <c r="H112" s="149"/>
      <c r="I112" s="149">
        <f t="shared" si="7"/>
        <v>174</v>
      </c>
      <c r="J112" s="149"/>
      <c r="K112" s="149"/>
      <c r="L112" s="149"/>
      <c r="M112" s="149"/>
      <c r="N112" s="149"/>
      <c r="O112" s="149"/>
      <c r="P112" s="149">
        <v>174</v>
      </c>
      <c r="Q112" s="149"/>
      <c r="R112" s="149"/>
      <c r="S112" s="149"/>
      <c r="T112" s="149"/>
      <c r="U112" s="149"/>
      <c r="V112" s="149"/>
      <c r="W112" s="150"/>
      <c r="X112" s="150"/>
      <c r="Y112" s="150"/>
    </row>
    <row r="113" spans="1:25" ht="19.5" customHeight="1">
      <c r="A113" s="148">
        <v>100</v>
      </c>
      <c r="B113" s="176" t="s">
        <v>169</v>
      </c>
      <c r="C113" s="149"/>
      <c r="D113" s="149">
        <v>1500</v>
      </c>
      <c r="E113" s="149"/>
      <c r="F113" s="149"/>
      <c r="G113" s="149"/>
      <c r="H113" s="149"/>
      <c r="I113" s="149">
        <f t="shared" si="7"/>
        <v>280</v>
      </c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>
        <v>280</v>
      </c>
      <c r="V113" s="149"/>
      <c r="W113" s="150"/>
      <c r="X113" s="150"/>
      <c r="Y113" s="150">
        <v>100</v>
      </c>
    </row>
    <row r="114" spans="1:25" ht="19.5" customHeight="1">
      <c r="A114" s="148">
        <v>101</v>
      </c>
      <c r="B114" s="176" t="s">
        <v>170</v>
      </c>
      <c r="C114" s="149"/>
      <c r="D114" s="149">
        <v>800</v>
      </c>
      <c r="E114" s="149"/>
      <c r="F114" s="149"/>
      <c r="G114" s="149"/>
      <c r="H114" s="149"/>
      <c r="I114" s="149">
        <f t="shared" si="7"/>
        <v>1900</v>
      </c>
      <c r="J114" s="149"/>
      <c r="K114" s="149"/>
      <c r="L114" s="149"/>
      <c r="M114" s="149">
        <v>100</v>
      </c>
      <c r="N114" s="149"/>
      <c r="O114" s="149"/>
      <c r="P114" s="149">
        <v>1800</v>
      </c>
      <c r="Q114" s="149"/>
      <c r="R114" s="149"/>
      <c r="S114" s="149"/>
      <c r="T114" s="149"/>
      <c r="U114" s="149"/>
      <c r="V114" s="149"/>
      <c r="W114" s="150"/>
      <c r="X114" s="150"/>
      <c r="Y114" s="150">
        <v>400</v>
      </c>
    </row>
    <row r="115" spans="1:25" ht="19.5" customHeight="1">
      <c r="A115" s="148">
        <v>102</v>
      </c>
      <c r="B115" s="176" t="s">
        <v>171</v>
      </c>
      <c r="C115" s="149"/>
      <c r="D115" s="149"/>
      <c r="E115" s="149"/>
      <c r="F115" s="149"/>
      <c r="G115" s="149"/>
      <c r="H115" s="149"/>
      <c r="I115" s="149">
        <f t="shared" si="7"/>
        <v>1015</v>
      </c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>
        <v>1015</v>
      </c>
      <c r="V115" s="149"/>
      <c r="W115" s="150"/>
      <c r="X115" s="150"/>
      <c r="Y115" s="150"/>
    </row>
    <row r="116" spans="1:25" ht="19.5" customHeight="1">
      <c r="A116" s="148">
        <v>103</v>
      </c>
      <c r="B116" s="176" t="s">
        <v>172</v>
      </c>
      <c r="C116" s="149"/>
      <c r="D116" s="149"/>
      <c r="E116" s="149"/>
      <c r="F116" s="149"/>
      <c r="G116" s="149"/>
      <c r="H116" s="149"/>
      <c r="I116" s="149">
        <f t="shared" si="7"/>
        <v>245</v>
      </c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>
        <v>245</v>
      </c>
      <c r="V116" s="149"/>
      <c r="W116" s="150"/>
      <c r="X116" s="150"/>
      <c r="Y116" s="150"/>
    </row>
    <row r="117" spans="1:25" ht="19.5" customHeight="1">
      <c r="A117" s="148">
        <v>104</v>
      </c>
      <c r="B117" s="176" t="s">
        <v>173</v>
      </c>
      <c r="C117" s="149"/>
      <c r="D117" s="149"/>
      <c r="E117" s="149"/>
      <c r="F117" s="149"/>
      <c r="G117" s="149"/>
      <c r="H117" s="149"/>
      <c r="I117" s="149">
        <f t="shared" si="7"/>
        <v>233</v>
      </c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>
        <v>233</v>
      </c>
      <c r="V117" s="149"/>
      <c r="W117" s="150"/>
      <c r="X117" s="150"/>
      <c r="Y117" s="150"/>
    </row>
    <row r="118" spans="1:25" ht="19.5" customHeight="1">
      <c r="A118" s="148">
        <v>105</v>
      </c>
      <c r="B118" s="176" t="s">
        <v>174</v>
      </c>
      <c r="C118" s="149"/>
      <c r="D118" s="149"/>
      <c r="E118" s="149"/>
      <c r="F118" s="149"/>
      <c r="G118" s="149"/>
      <c r="H118" s="149"/>
      <c r="I118" s="149">
        <f t="shared" si="7"/>
        <v>352</v>
      </c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>
        <v>352</v>
      </c>
      <c r="V118" s="149"/>
      <c r="W118" s="150"/>
      <c r="X118" s="150"/>
      <c r="Y118" s="150"/>
    </row>
    <row r="119" spans="1:25" ht="19.5" customHeight="1">
      <c r="A119" s="148">
        <v>106</v>
      </c>
      <c r="B119" s="176" t="s">
        <v>175</v>
      </c>
      <c r="C119" s="149"/>
      <c r="D119" s="149"/>
      <c r="E119" s="149"/>
      <c r="F119" s="149"/>
      <c r="G119" s="149"/>
      <c r="H119" s="149"/>
      <c r="I119" s="149">
        <f t="shared" si="7"/>
        <v>523</v>
      </c>
      <c r="J119" s="149"/>
      <c r="K119" s="149">
        <v>523</v>
      </c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50"/>
      <c r="X119" s="150"/>
      <c r="Y119" s="150"/>
    </row>
    <row r="120" spans="1:25" ht="19.5" customHeight="1">
      <c r="A120" s="148">
        <v>107</v>
      </c>
      <c r="B120" s="176" t="s">
        <v>176</v>
      </c>
      <c r="C120" s="149"/>
      <c r="D120" s="149"/>
      <c r="E120" s="149"/>
      <c r="F120" s="149"/>
      <c r="G120" s="149"/>
      <c r="H120" s="149"/>
      <c r="I120" s="149">
        <f t="shared" si="7"/>
        <v>30</v>
      </c>
      <c r="J120" s="149"/>
      <c r="K120" s="149"/>
      <c r="L120" s="149"/>
      <c r="M120" s="149"/>
      <c r="N120" s="149"/>
      <c r="O120" s="149"/>
      <c r="P120" s="149">
        <v>30</v>
      </c>
      <c r="Q120" s="149"/>
      <c r="R120" s="149"/>
      <c r="S120" s="149"/>
      <c r="T120" s="149"/>
      <c r="U120" s="149"/>
      <c r="V120" s="149"/>
      <c r="W120" s="150"/>
      <c r="X120" s="150"/>
      <c r="Y120" s="150"/>
    </row>
    <row r="121" spans="1:25" ht="19.5" customHeight="1">
      <c r="A121" s="148">
        <v>108</v>
      </c>
      <c r="B121" s="176" t="s">
        <v>177</v>
      </c>
      <c r="C121" s="149"/>
      <c r="D121" s="149"/>
      <c r="E121" s="149"/>
      <c r="F121" s="149"/>
      <c r="G121" s="149"/>
      <c r="H121" s="149"/>
      <c r="I121" s="149">
        <f t="shared" si="7"/>
        <v>284</v>
      </c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>
        <v>284</v>
      </c>
      <c r="V121" s="149"/>
      <c r="W121" s="150"/>
      <c r="X121" s="150"/>
      <c r="Y121" s="150"/>
    </row>
    <row r="122" spans="1:25" ht="19.5" customHeight="1">
      <c r="A122" s="148">
        <v>109</v>
      </c>
      <c r="B122" s="176" t="s">
        <v>464</v>
      </c>
      <c r="C122" s="149"/>
      <c r="D122" s="149"/>
      <c r="E122" s="149"/>
      <c r="F122" s="149"/>
      <c r="G122" s="149"/>
      <c r="H122" s="149"/>
      <c r="I122" s="149">
        <f t="shared" si="7"/>
        <v>237</v>
      </c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>
        <v>237</v>
      </c>
      <c r="V122" s="149"/>
      <c r="W122" s="150"/>
      <c r="X122" s="150"/>
      <c r="Y122" s="150"/>
    </row>
    <row r="123" spans="1:25" ht="26.25" customHeight="1">
      <c r="A123" s="148">
        <v>110</v>
      </c>
      <c r="B123" s="175" t="s">
        <v>178</v>
      </c>
      <c r="C123" s="149"/>
      <c r="D123" s="149"/>
      <c r="E123" s="149"/>
      <c r="F123" s="149"/>
      <c r="G123" s="149"/>
      <c r="H123" s="149"/>
      <c r="I123" s="149">
        <f t="shared" si="7"/>
        <v>65</v>
      </c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>
        <v>65</v>
      </c>
      <c r="V123" s="149"/>
      <c r="W123" s="150"/>
      <c r="X123" s="150"/>
      <c r="Y123" s="150"/>
    </row>
    <row r="124" spans="1:25" ht="26.25" customHeight="1">
      <c r="A124" s="148">
        <v>111</v>
      </c>
      <c r="B124" s="175" t="s">
        <v>184</v>
      </c>
      <c r="C124" s="149"/>
      <c r="D124" s="149"/>
      <c r="E124" s="149"/>
      <c r="F124" s="149"/>
      <c r="G124" s="149"/>
      <c r="H124" s="149"/>
      <c r="I124" s="149">
        <f t="shared" si="7"/>
        <v>245</v>
      </c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>
        <v>245</v>
      </c>
      <c r="V124" s="149"/>
      <c r="W124" s="150"/>
      <c r="X124" s="150"/>
      <c r="Y124" s="150"/>
    </row>
    <row r="125" spans="1:25" ht="28.5" customHeight="1">
      <c r="A125" s="148">
        <v>112</v>
      </c>
      <c r="B125" s="175" t="s">
        <v>179</v>
      </c>
      <c r="C125" s="149"/>
      <c r="D125" s="149"/>
      <c r="E125" s="149"/>
      <c r="F125" s="149"/>
      <c r="G125" s="149"/>
      <c r="H125" s="149"/>
      <c r="I125" s="149">
        <f t="shared" si="7"/>
        <v>262</v>
      </c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>
        <v>262</v>
      </c>
      <c r="V125" s="149"/>
      <c r="W125" s="150"/>
      <c r="X125" s="150"/>
      <c r="Y125" s="150"/>
    </row>
    <row r="126" spans="1:25" ht="20.25" customHeight="1">
      <c r="A126" s="148">
        <v>113</v>
      </c>
      <c r="B126" s="175" t="s">
        <v>469</v>
      </c>
      <c r="C126" s="149"/>
      <c r="D126" s="149"/>
      <c r="E126" s="149"/>
      <c r="F126" s="149"/>
      <c r="G126" s="149"/>
      <c r="H126" s="149"/>
      <c r="I126" s="149">
        <f t="shared" si="7"/>
        <v>20</v>
      </c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>
        <v>20</v>
      </c>
      <c r="V126" s="149"/>
      <c r="W126" s="150"/>
      <c r="X126" s="150"/>
      <c r="Y126" s="150"/>
    </row>
    <row r="127" spans="1:25" ht="20.25" customHeight="1">
      <c r="A127" s="148">
        <v>114</v>
      </c>
      <c r="B127" s="175" t="s">
        <v>813</v>
      </c>
      <c r="C127" s="149"/>
      <c r="D127" s="149"/>
      <c r="E127" s="149"/>
      <c r="F127" s="149"/>
      <c r="G127" s="149"/>
      <c r="H127" s="149"/>
      <c r="I127" s="149">
        <f t="shared" si="7"/>
        <v>224</v>
      </c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>
        <v>224</v>
      </c>
      <c r="V127" s="149"/>
      <c r="W127" s="150"/>
      <c r="X127" s="150"/>
      <c r="Y127" s="150"/>
    </row>
    <row r="128" spans="1:25" ht="27.75" customHeight="1">
      <c r="A128" s="148">
        <v>115</v>
      </c>
      <c r="B128" s="175" t="s">
        <v>814</v>
      </c>
      <c r="C128" s="149"/>
      <c r="D128" s="149"/>
      <c r="E128" s="149"/>
      <c r="F128" s="149"/>
      <c r="G128" s="149"/>
      <c r="H128" s="149"/>
      <c r="I128" s="149">
        <f t="shared" si="7"/>
        <v>20</v>
      </c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>
        <v>20</v>
      </c>
      <c r="V128" s="149"/>
      <c r="W128" s="150"/>
      <c r="X128" s="150"/>
      <c r="Y128" s="150"/>
    </row>
    <row r="129" spans="1:25" ht="27.75" customHeight="1">
      <c r="A129" s="148">
        <v>116</v>
      </c>
      <c r="B129" s="175" t="s">
        <v>815</v>
      </c>
      <c r="C129" s="149"/>
      <c r="D129" s="149"/>
      <c r="E129" s="149"/>
      <c r="F129" s="149"/>
      <c r="G129" s="149"/>
      <c r="H129" s="149"/>
      <c r="I129" s="149">
        <f t="shared" si="7"/>
        <v>60</v>
      </c>
      <c r="J129" s="149"/>
      <c r="K129" s="149">
        <v>60</v>
      </c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50"/>
      <c r="X129" s="150"/>
      <c r="Y129" s="150"/>
    </row>
    <row r="130" spans="1:25" ht="19.5" customHeight="1">
      <c r="A130" s="148">
        <v>117</v>
      </c>
      <c r="B130" s="176" t="s">
        <v>180</v>
      </c>
      <c r="C130" s="149"/>
      <c r="D130" s="149"/>
      <c r="E130" s="149"/>
      <c r="F130" s="149"/>
      <c r="G130" s="149"/>
      <c r="H130" s="149"/>
      <c r="I130" s="149">
        <f t="shared" si="7"/>
        <v>50</v>
      </c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>
        <v>50</v>
      </c>
      <c r="V130" s="149"/>
      <c r="W130" s="150"/>
      <c r="X130" s="150"/>
      <c r="Y130" s="150"/>
    </row>
    <row r="131" spans="1:25" ht="19.5" customHeight="1">
      <c r="A131" s="153"/>
      <c r="B131" s="153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5"/>
      <c r="X131" s="155"/>
      <c r="Y131" s="155"/>
    </row>
    <row r="132" ht="12.75">
      <c r="B132" s="17"/>
    </row>
    <row r="134" ht="12.75">
      <c r="D134" s="144"/>
    </row>
  </sheetData>
  <mergeCells count="18">
    <mergeCell ref="W6:W9"/>
    <mergeCell ref="X6:X9"/>
    <mergeCell ref="Y6:Y9"/>
    <mergeCell ref="C8:C9"/>
    <mergeCell ref="I8:I9"/>
    <mergeCell ref="J8:V8"/>
    <mergeCell ref="D8:D9"/>
    <mergeCell ref="I6:V7"/>
    <mergeCell ref="W1:Y1"/>
    <mergeCell ref="A2:Y2"/>
    <mergeCell ref="A3:Y3"/>
    <mergeCell ref="A4:Y4"/>
    <mergeCell ref="A1:E1"/>
    <mergeCell ref="A6:A9"/>
    <mergeCell ref="B6:B9"/>
    <mergeCell ref="C6:H7"/>
    <mergeCell ref="E8:F8"/>
    <mergeCell ref="G8:H8"/>
  </mergeCells>
  <printOptions horizontalCentered="1"/>
  <pageMargins left="0" right="0" top="0.61" bottom="0.5118110236220472" header="0.5118110236220472" footer="0.5118110236220472"/>
  <pageSetup horizontalDpi="300" verticalDpi="300" orientation="landscape" paperSize="9" scale="72" r:id="rId2"/>
  <headerFooter alignWithMargins="0">
    <oddHeader>&amp;R&amp;P/&amp;N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9"/>
  <sheetViews>
    <sheetView workbookViewId="0" topLeftCell="A1">
      <selection activeCell="A5" sqref="A5:E5"/>
    </sheetView>
  </sheetViews>
  <sheetFormatPr defaultColWidth="9.140625" defaultRowHeight="12.75"/>
  <cols>
    <col min="1" max="1" width="7.28125" style="205" customWidth="1"/>
    <col min="2" max="2" width="22.28125" style="0" customWidth="1"/>
    <col min="3" max="4" width="15.57421875" style="0" customWidth="1"/>
    <col min="5" max="5" width="14.8515625" style="0" customWidth="1"/>
  </cols>
  <sheetData>
    <row r="1" spans="1:7" ht="19.5" customHeight="1">
      <c r="A1" s="405" t="s">
        <v>340</v>
      </c>
      <c r="B1" s="405"/>
      <c r="C1" s="405"/>
      <c r="D1" s="5"/>
      <c r="E1" s="269"/>
      <c r="F1" s="203"/>
      <c r="G1" s="203"/>
    </row>
    <row r="2" spans="1:5" ht="17.25">
      <c r="A2" s="403"/>
      <c r="B2" s="403"/>
      <c r="C2" s="5"/>
      <c r="D2" s="5"/>
      <c r="E2" s="5"/>
    </row>
    <row r="3" spans="1:5" ht="25.5" customHeight="1">
      <c r="A3" s="404" t="s">
        <v>317</v>
      </c>
      <c r="B3" s="404"/>
      <c r="C3" s="404"/>
      <c r="D3" s="404"/>
      <c r="E3" s="404"/>
    </row>
    <row r="4" spans="1:5" ht="24.75" customHeight="1">
      <c r="A4" s="404" t="s">
        <v>825</v>
      </c>
      <c r="B4" s="377"/>
      <c r="C4" s="377"/>
      <c r="D4" s="377"/>
      <c r="E4" s="377"/>
    </row>
    <row r="5" spans="1:5" ht="15">
      <c r="A5" s="358" t="s">
        <v>921</v>
      </c>
      <c r="B5" s="358"/>
      <c r="C5" s="358"/>
      <c r="D5" s="358"/>
      <c r="E5" s="358"/>
    </row>
    <row r="6" spans="1:5" ht="15">
      <c r="A6" s="358" t="s">
        <v>300</v>
      </c>
      <c r="B6" s="358"/>
      <c r="C6" s="358"/>
      <c r="D6" s="358"/>
      <c r="E6" s="358"/>
    </row>
    <row r="7" ht="15">
      <c r="E7" s="166"/>
    </row>
    <row r="8" spans="1:5" s="12" customFormat="1" ht="16.5" customHeight="1">
      <c r="A8" s="406" t="s">
        <v>289</v>
      </c>
      <c r="B8" s="409" t="s">
        <v>322</v>
      </c>
      <c r="C8" s="412" t="s">
        <v>319</v>
      </c>
      <c r="D8" s="413"/>
      <c r="E8" s="414"/>
    </row>
    <row r="9" spans="1:5" s="12" customFormat="1" ht="16.5" customHeight="1">
      <c r="A9" s="407"/>
      <c r="B9" s="410"/>
      <c r="C9" s="409" t="s">
        <v>828</v>
      </c>
      <c r="D9" s="409" t="s">
        <v>213</v>
      </c>
      <c r="E9" s="409" t="s">
        <v>246</v>
      </c>
    </row>
    <row r="10" spans="1:5" s="12" customFormat="1" ht="126.75" customHeight="1">
      <c r="A10" s="408"/>
      <c r="B10" s="411"/>
      <c r="C10" s="411"/>
      <c r="D10" s="411"/>
      <c r="E10" s="411"/>
    </row>
    <row r="11" spans="1:5" ht="16.5" customHeight="1">
      <c r="A11" s="206" t="s">
        <v>291</v>
      </c>
      <c r="B11" s="188" t="s">
        <v>470</v>
      </c>
      <c r="C11" s="116"/>
      <c r="D11" s="116"/>
      <c r="E11" s="162"/>
    </row>
    <row r="12" spans="1:5" ht="16.5" customHeight="1">
      <c r="A12" s="207">
        <v>1</v>
      </c>
      <c r="B12" s="201" t="s">
        <v>485</v>
      </c>
      <c r="C12" s="163">
        <v>70</v>
      </c>
      <c r="D12" s="163">
        <v>20</v>
      </c>
      <c r="E12" s="163">
        <v>20</v>
      </c>
    </row>
    <row r="13" spans="1:5" ht="16.5" customHeight="1">
      <c r="A13" s="207">
        <v>2</v>
      </c>
      <c r="B13" s="201" t="s">
        <v>486</v>
      </c>
      <c r="C13" s="163">
        <v>70</v>
      </c>
      <c r="D13" s="163">
        <v>20</v>
      </c>
      <c r="E13" s="163">
        <v>20</v>
      </c>
    </row>
    <row r="14" spans="1:5" ht="16.5" customHeight="1">
      <c r="A14" s="207">
        <v>3</v>
      </c>
      <c r="B14" s="201" t="s">
        <v>487</v>
      </c>
      <c r="C14" s="163">
        <v>70</v>
      </c>
      <c r="D14" s="163">
        <v>20</v>
      </c>
      <c r="E14" s="163">
        <v>20</v>
      </c>
    </row>
    <row r="15" spans="1:5" ht="16.5" customHeight="1">
      <c r="A15" s="207">
        <v>4</v>
      </c>
      <c r="B15" s="201" t="s">
        <v>488</v>
      </c>
      <c r="C15" s="163">
        <v>70</v>
      </c>
      <c r="D15" s="163">
        <v>20</v>
      </c>
      <c r="E15" s="163">
        <v>20</v>
      </c>
    </row>
    <row r="16" spans="1:5" ht="16.5" customHeight="1">
      <c r="A16" s="207">
        <v>5</v>
      </c>
      <c r="B16" s="201" t="s">
        <v>489</v>
      </c>
      <c r="C16" s="163"/>
      <c r="D16" s="163"/>
      <c r="E16" s="163">
        <v>20</v>
      </c>
    </row>
    <row r="17" spans="1:5" ht="16.5" customHeight="1">
      <c r="A17" s="207">
        <v>6</v>
      </c>
      <c r="B17" s="201" t="s">
        <v>490</v>
      </c>
      <c r="C17" s="163"/>
      <c r="D17" s="163"/>
      <c r="E17" s="163">
        <v>20</v>
      </c>
    </row>
    <row r="18" spans="1:5" ht="16.5" customHeight="1">
      <c r="A18" s="207">
        <v>7</v>
      </c>
      <c r="B18" s="201" t="s">
        <v>491</v>
      </c>
      <c r="C18" s="163"/>
      <c r="D18" s="163"/>
      <c r="E18" s="163">
        <v>20</v>
      </c>
    </row>
    <row r="19" spans="1:5" ht="16.5" customHeight="1">
      <c r="A19" s="207">
        <v>8</v>
      </c>
      <c r="B19" s="201" t="s">
        <v>492</v>
      </c>
      <c r="C19" s="163"/>
      <c r="D19" s="163"/>
      <c r="E19" s="163">
        <v>20</v>
      </c>
    </row>
    <row r="20" spans="1:5" ht="16.5" customHeight="1">
      <c r="A20" s="207">
        <v>9</v>
      </c>
      <c r="B20" s="201" t="s">
        <v>493</v>
      </c>
      <c r="C20" s="163"/>
      <c r="D20" s="163"/>
      <c r="E20" s="163">
        <v>20</v>
      </c>
    </row>
    <row r="21" spans="1:5" ht="16.5" customHeight="1">
      <c r="A21" s="207">
        <v>10</v>
      </c>
      <c r="B21" s="201" t="s">
        <v>494</v>
      </c>
      <c r="C21" s="163"/>
      <c r="D21" s="163"/>
      <c r="E21" s="163">
        <v>20</v>
      </c>
    </row>
    <row r="22" spans="1:5" ht="16.5" customHeight="1">
      <c r="A22" s="207">
        <v>11</v>
      </c>
      <c r="B22" s="201" t="s">
        <v>495</v>
      </c>
      <c r="C22" s="163"/>
      <c r="D22" s="163"/>
      <c r="E22" s="163">
        <v>20</v>
      </c>
    </row>
    <row r="23" spans="1:5" ht="16.5" customHeight="1">
      <c r="A23" s="207">
        <v>12</v>
      </c>
      <c r="B23" s="140" t="s">
        <v>249</v>
      </c>
      <c r="C23" s="163"/>
      <c r="D23" s="163"/>
      <c r="E23" s="163">
        <v>20</v>
      </c>
    </row>
    <row r="24" spans="1:5" ht="16.5" customHeight="1">
      <c r="A24" s="207">
        <v>13</v>
      </c>
      <c r="B24" s="201" t="s">
        <v>496</v>
      </c>
      <c r="C24" s="163"/>
      <c r="D24" s="163"/>
      <c r="E24" s="163">
        <v>20</v>
      </c>
    </row>
    <row r="25" spans="1:5" ht="16.5" customHeight="1">
      <c r="A25" s="208" t="s">
        <v>326</v>
      </c>
      <c r="B25" s="202" t="s">
        <v>771</v>
      </c>
      <c r="C25" s="142"/>
      <c r="D25" s="142"/>
      <c r="E25" s="142"/>
    </row>
    <row r="26" spans="1:5" ht="16.5" customHeight="1">
      <c r="A26" s="207">
        <v>1</v>
      </c>
      <c r="B26" s="201" t="s">
        <v>253</v>
      </c>
      <c r="C26" s="163"/>
      <c r="D26" s="163"/>
      <c r="E26" s="163">
        <v>20</v>
      </c>
    </row>
    <row r="27" spans="1:5" ht="16.5" customHeight="1">
      <c r="A27" s="207">
        <v>2</v>
      </c>
      <c r="B27" s="201" t="s">
        <v>497</v>
      </c>
      <c r="C27" s="163">
        <v>70</v>
      </c>
      <c r="D27" s="163">
        <v>20</v>
      </c>
      <c r="E27" s="163">
        <v>20</v>
      </c>
    </row>
    <row r="28" spans="1:5" ht="16.5" customHeight="1">
      <c r="A28" s="207">
        <v>3</v>
      </c>
      <c r="B28" s="201" t="s">
        <v>211</v>
      </c>
      <c r="C28" s="163"/>
      <c r="D28" s="163"/>
      <c r="E28" s="163">
        <v>20</v>
      </c>
    </row>
    <row r="29" spans="1:5" ht="16.5" customHeight="1">
      <c r="A29" s="207">
        <v>4</v>
      </c>
      <c r="B29" s="201" t="s">
        <v>254</v>
      </c>
      <c r="C29" s="163"/>
      <c r="D29" s="163"/>
      <c r="E29" s="163">
        <v>20</v>
      </c>
    </row>
    <row r="30" spans="1:5" ht="16.5" customHeight="1">
      <c r="A30" s="207">
        <v>5</v>
      </c>
      <c r="B30" s="201" t="s">
        <v>498</v>
      </c>
      <c r="C30" s="163">
        <v>70</v>
      </c>
      <c r="D30" s="163">
        <v>20</v>
      </c>
      <c r="E30" s="163">
        <v>20</v>
      </c>
    </row>
    <row r="31" spans="1:5" ht="16.5" customHeight="1">
      <c r="A31" s="207">
        <v>6</v>
      </c>
      <c r="B31" s="201" t="s">
        <v>499</v>
      </c>
      <c r="C31" s="163">
        <v>70</v>
      </c>
      <c r="D31" s="163">
        <v>20</v>
      </c>
      <c r="E31" s="163">
        <v>20</v>
      </c>
    </row>
    <row r="32" spans="1:5" ht="16.5" customHeight="1">
      <c r="A32" s="207">
        <v>7</v>
      </c>
      <c r="B32" s="201" t="s">
        <v>500</v>
      </c>
      <c r="C32" s="163">
        <v>70</v>
      </c>
      <c r="D32" s="163">
        <v>20</v>
      </c>
      <c r="E32" s="163">
        <v>20</v>
      </c>
    </row>
    <row r="33" spans="1:5" ht="16.5" customHeight="1">
      <c r="A33" s="207">
        <v>8</v>
      </c>
      <c r="B33" s="201" t="s">
        <v>501</v>
      </c>
      <c r="C33" s="163"/>
      <c r="D33" s="163"/>
      <c r="E33" s="163">
        <v>20</v>
      </c>
    </row>
    <row r="34" spans="1:5" ht="16.5" customHeight="1">
      <c r="A34" s="207">
        <v>9</v>
      </c>
      <c r="B34" s="201" t="s">
        <v>502</v>
      </c>
      <c r="C34" s="163"/>
      <c r="D34" s="163"/>
      <c r="E34" s="163">
        <v>20</v>
      </c>
    </row>
    <row r="35" spans="1:7" ht="16.5" customHeight="1">
      <c r="A35" s="207">
        <v>10</v>
      </c>
      <c r="B35" s="201" t="s">
        <v>503</v>
      </c>
      <c r="C35" s="163"/>
      <c r="D35" s="163"/>
      <c r="E35" s="163">
        <v>20</v>
      </c>
      <c r="G35" t="s">
        <v>205</v>
      </c>
    </row>
    <row r="36" spans="1:5" ht="16.5" customHeight="1">
      <c r="A36" s="207">
        <v>11</v>
      </c>
      <c r="B36" s="201" t="s">
        <v>504</v>
      </c>
      <c r="C36" s="163"/>
      <c r="D36" s="163"/>
      <c r="E36" s="163">
        <v>20</v>
      </c>
    </row>
    <row r="37" spans="1:5" ht="16.5" customHeight="1">
      <c r="A37" s="207">
        <v>12</v>
      </c>
      <c r="B37" s="201" t="s">
        <v>505</v>
      </c>
      <c r="C37" s="163"/>
      <c r="D37" s="163"/>
      <c r="E37" s="163">
        <v>20</v>
      </c>
    </row>
    <row r="38" spans="1:5" ht="16.5" customHeight="1">
      <c r="A38" s="207">
        <v>13</v>
      </c>
      <c r="B38" s="201" t="s">
        <v>506</v>
      </c>
      <c r="C38" s="163"/>
      <c r="D38" s="163"/>
      <c r="E38" s="163">
        <v>20</v>
      </c>
    </row>
    <row r="39" spans="1:5" ht="16.5" customHeight="1">
      <c r="A39" s="208" t="s">
        <v>292</v>
      </c>
      <c r="B39" s="202" t="s">
        <v>507</v>
      </c>
      <c r="C39" s="142"/>
      <c r="D39" s="142"/>
      <c r="E39" s="142"/>
    </row>
    <row r="40" spans="1:5" ht="16.5" customHeight="1">
      <c r="A40" s="207">
        <v>1</v>
      </c>
      <c r="B40" s="201" t="s">
        <v>508</v>
      </c>
      <c r="C40" s="163">
        <v>70</v>
      </c>
      <c r="D40" s="163">
        <v>20</v>
      </c>
      <c r="E40" s="163">
        <v>20</v>
      </c>
    </row>
    <row r="41" spans="1:5" ht="16.5" customHeight="1">
      <c r="A41" s="207">
        <v>2</v>
      </c>
      <c r="B41" s="201" t="s">
        <v>509</v>
      </c>
      <c r="C41" s="163">
        <v>70</v>
      </c>
      <c r="D41" s="163">
        <v>20</v>
      </c>
      <c r="E41" s="163">
        <v>20</v>
      </c>
    </row>
    <row r="42" spans="1:5" ht="16.5" customHeight="1">
      <c r="A42" s="207">
        <v>3</v>
      </c>
      <c r="B42" s="201" t="s">
        <v>510</v>
      </c>
      <c r="C42" s="163">
        <v>70</v>
      </c>
      <c r="D42" s="163">
        <v>20</v>
      </c>
      <c r="E42" s="163">
        <v>20</v>
      </c>
    </row>
    <row r="43" spans="1:5" ht="16.5" customHeight="1">
      <c r="A43" s="207">
        <v>4</v>
      </c>
      <c r="B43" s="201" t="s">
        <v>511</v>
      </c>
      <c r="C43" s="163">
        <v>70</v>
      </c>
      <c r="D43" s="163">
        <v>20</v>
      </c>
      <c r="E43" s="163">
        <v>20</v>
      </c>
    </row>
    <row r="44" spans="1:5" ht="16.5" customHeight="1">
      <c r="A44" s="207">
        <v>5</v>
      </c>
      <c r="B44" s="201" t="s">
        <v>512</v>
      </c>
      <c r="C44" s="163">
        <v>70</v>
      </c>
      <c r="D44" s="163">
        <v>20</v>
      </c>
      <c r="E44" s="163">
        <v>20</v>
      </c>
    </row>
    <row r="45" spans="1:5" ht="16.5" customHeight="1">
      <c r="A45" s="207">
        <v>6</v>
      </c>
      <c r="B45" s="201" t="s">
        <v>513</v>
      </c>
      <c r="C45" s="163">
        <v>70</v>
      </c>
      <c r="D45" s="163">
        <v>20</v>
      </c>
      <c r="E45" s="163">
        <v>20</v>
      </c>
    </row>
    <row r="46" spans="1:5" ht="16.5" customHeight="1">
      <c r="A46" s="207">
        <v>7</v>
      </c>
      <c r="B46" s="201" t="s">
        <v>514</v>
      </c>
      <c r="C46" s="163">
        <v>70</v>
      </c>
      <c r="D46" s="163">
        <v>20</v>
      </c>
      <c r="E46" s="163">
        <v>20</v>
      </c>
    </row>
    <row r="47" spans="1:5" ht="16.5" customHeight="1">
      <c r="A47" s="207">
        <v>8</v>
      </c>
      <c r="B47" s="201" t="s">
        <v>515</v>
      </c>
      <c r="C47" s="163">
        <v>70</v>
      </c>
      <c r="D47" s="163">
        <v>20</v>
      </c>
      <c r="E47" s="163">
        <v>20</v>
      </c>
    </row>
    <row r="48" spans="1:5" ht="16.5" customHeight="1">
      <c r="A48" s="207">
        <v>9</v>
      </c>
      <c r="B48" s="201" t="s">
        <v>516</v>
      </c>
      <c r="C48" s="163">
        <v>70</v>
      </c>
      <c r="D48" s="163">
        <v>20</v>
      </c>
      <c r="E48" s="163">
        <v>20</v>
      </c>
    </row>
    <row r="49" spans="1:5" ht="16.5" customHeight="1">
      <c r="A49" s="207">
        <v>10</v>
      </c>
      <c r="B49" s="201" t="s">
        <v>517</v>
      </c>
      <c r="C49" s="163">
        <v>70</v>
      </c>
      <c r="D49" s="163">
        <v>20</v>
      </c>
      <c r="E49" s="163">
        <v>20</v>
      </c>
    </row>
    <row r="50" spans="1:5" ht="16.5" customHeight="1">
      <c r="A50" s="207">
        <v>11</v>
      </c>
      <c r="B50" s="201" t="s">
        <v>518</v>
      </c>
      <c r="C50" s="163">
        <v>70</v>
      </c>
      <c r="D50" s="163">
        <v>20</v>
      </c>
      <c r="E50" s="163">
        <v>20</v>
      </c>
    </row>
    <row r="51" spans="1:5" ht="16.5" customHeight="1">
      <c r="A51" s="207">
        <v>12</v>
      </c>
      <c r="B51" s="201" t="s">
        <v>519</v>
      </c>
      <c r="C51" s="163">
        <v>70</v>
      </c>
      <c r="D51" s="163">
        <v>20</v>
      </c>
      <c r="E51" s="163">
        <v>20</v>
      </c>
    </row>
    <row r="52" spans="1:5" ht="16.5" customHeight="1">
      <c r="A52" s="207">
        <v>13</v>
      </c>
      <c r="B52" s="201" t="s">
        <v>520</v>
      </c>
      <c r="C52" s="163">
        <v>70</v>
      </c>
      <c r="D52" s="163">
        <v>20</v>
      </c>
      <c r="E52" s="163">
        <v>20</v>
      </c>
    </row>
    <row r="53" spans="1:5" ht="16.5" customHeight="1">
      <c r="A53" s="207">
        <v>14</v>
      </c>
      <c r="B53" s="201" t="s">
        <v>521</v>
      </c>
      <c r="C53" s="163">
        <v>70</v>
      </c>
      <c r="D53" s="163">
        <v>20</v>
      </c>
      <c r="E53" s="163">
        <v>20</v>
      </c>
    </row>
    <row r="54" spans="1:5" ht="16.5" customHeight="1">
      <c r="A54" s="207">
        <v>15</v>
      </c>
      <c r="B54" s="201" t="s">
        <v>522</v>
      </c>
      <c r="C54" s="163">
        <v>70</v>
      </c>
      <c r="D54" s="163">
        <v>20</v>
      </c>
      <c r="E54" s="163">
        <v>20</v>
      </c>
    </row>
    <row r="55" spans="1:5" ht="16.5" customHeight="1">
      <c r="A55" s="207">
        <v>16</v>
      </c>
      <c r="B55" s="201" t="s">
        <v>523</v>
      </c>
      <c r="C55" s="163">
        <v>70</v>
      </c>
      <c r="D55" s="163">
        <v>20</v>
      </c>
      <c r="E55" s="163">
        <v>20</v>
      </c>
    </row>
    <row r="56" spans="1:5" ht="16.5" customHeight="1">
      <c r="A56" s="207">
        <v>17</v>
      </c>
      <c r="B56" s="201" t="s">
        <v>212</v>
      </c>
      <c r="C56" s="163">
        <v>70</v>
      </c>
      <c r="D56" s="163">
        <v>20</v>
      </c>
      <c r="E56" s="163">
        <v>20</v>
      </c>
    </row>
    <row r="57" spans="1:5" ht="16.5" customHeight="1">
      <c r="A57" s="207">
        <v>18</v>
      </c>
      <c r="B57" s="201" t="s">
        <v>255</v>
      </c>
      <c r="C57" s="163">
        <v>70</v>
      </c>
      <c r="D57" s="163">
        <v>20</v>
      </c>
      <c r="E57" s="163">
        <v>20</v>
      </c>
    </row>
    <row r="58" spans="1:5" ht="16.5" customHeight="1">
      <c r="A58" s="208" t="s">
        <v>327</v>
      </c>
      <c r="B58" s="202" t="s">
        <v>524</v>
      </c>
      <c r="C58" s="142"/>
      <c r="D58" s="163"/>
      <c r="E58" s="142"/>
    </row>
    <row r="59" spans="1:5" ht="16.5" customHeight="1">
      <c r="A59" s="207">
        <v>1</v>
      </c>
      <c r="B59" s="201" t="s">
        <v>525</v>
      </c>
      <c r="C59" s="163">
        <v>70</v>
      </c>
      <c r="D59" s="163">
        <v>20</v>
      </c>
      <c r="E59" s="163">
        <v>20</v>
      </c>
    </row>
    <row r="60" spans="1:5" ht="16.5" customHeight="1">
      <c r="A60" s="207">
        <v>2</v>
      </c>
      <c r="B60" s="201" t="s">
        <v>526</v>
      </c>
      <c r="C60" s="163">
        <v>70</v>
      </c>
      <c r="D60" s="163">
        <v>20</v>
      </c>
      <c r="E60" s="163">
        <v>20</v>
      </c>
    </row>
    <row r="61" spans="1:5" ht="16.5" customHeight="1">
      <c r="A61" s="207">
        <v>3</v>
      </c>
      <c r="B61" s="201" t="s">
        <v>527</v>
      </c>
      <c r="C61" s="163">
        <v>70</v>
      </c>
      <c r="D61" s="163">
        <v>20</v>
      </c>
      <c r="E61" s="163">
        <v>20</v>
      </c>
    </row>
    <row r="62" spans="1:5" ht="16.5" customHeight="1">
      <c r="A62" s="207">
        <v>4</v>
      </c>
      <c r="B62" s="201" t="s">
        <v>528</v>
      </c>
      <c r="C62" s="163">
        <v>70</v>
      </c>
      <c r="D62" s="163">
        <v>20</v>
      </c>
      <c r="E62" s="163">
        <v>20</v>
      </c>
    </row>
    <row r="63" spans="1:5" ht="16.5" customHeight="1">
      <c r="A63" s="207">
        <v>5</v>
      </c>
      <c r="B63" s="201" t="s">
        <v>529</v>
      </c>
      <c r="C63" s="163">
        <v>70</v>
      </c>
      <c r="D63" s="163">
        <v>20</v>
      </c>
      <c r="E63" s="163">
        <v>20</v>
      </c>
    </row>
    <row r="64" spans="1:5" ht="16.5" customHeight="1">
      <c r="A64" s="207">
        <v>6</v>
      </c>
      <c r="B64" s="201" t="s">
        <v>530</v>
      </c>
      <c r="C64" s="163">
        <v>70</v>
      </c>
      <c r="D64" s="163">
        <v>20</v>
      </c>
      <c r="E64" s="163">
        <v>20</v>
      </c>
    </row>
    <row r="65" spans="1:5" ht="16.5" customHeight="1">
      <c r="A65" s="207">
        <v>7</v>
      </c>
      <c r="B65" s="201" t="s">
        <v>531</v>
      </c>
      <c r="C65" s="163">
        <v>70</v>
      </c>
      <c r="D65" s="163">
        <v>20</v>
      </c>
      <c r="E65" s="163">
        <v>20</v>
      </c>
    </row>
    <row r="66" spans="1:5" ht="16.5" customHeight="1">
      <c r="A66" s="207">
        <v>8</v>
      </c>
      <c r="B66" s="201" t="s">
        <v>532</v>
      </c>
      <c r="C66" s="163">
        <v>70</v>
      </c>
      <c r="D66" s="163">
        <v>20</v>
      </c>
      <c r="E66" s="163">
        <v>20</v>
      </c>
    </row>
    <row r="67" spans="1:5" ht="16.5" customHeight="1">
      <c r="A67" s="207">
        <v>9</v>
      </c>
      <c r="B67" s="201" t="s">
        <v>533</v>
      </c>
      <c r="C67" s="163">
        <v>70</v>
      </c>
      <c r="D67" s="163">
        <v>20</v>
      </c>
      <c r="E67" s="163">
        <v>20</v>
      </c>
    </row>
    <row r="68" spans="1:5" ht="16.5" customHeight="1">
      <c r="A68" s="207">
        <v>10</v>
      </c>
      <c r="B68" s="201" t="s">
        <v>534</v>
      </c>
      <c r="C68" s="163">
        <v>70</v>
      </c>
      <c r="D68" s="163">
        <v>20</v>
      </c>
      <c r="E68" s="163">
        <v>20</v>
      </c>
    </row>
    <row r="69" spans="1:5" ht="16.5" customHeight="1">
      <c r="A69" s="207">
        <v>11</v>
      </c>
      <c r="B69" s="201" t="s">
        <v>535</v>
      </c>
      <c r="C69" s="163">
        <v>70</v>
      </c>
      <c r="D69" s="163">
        <v>20</v>
      </c>
      <c r="E69" s="163">
        <v>20</v>
      </c>
    </row>
    <row r="70" spans="1:5" ht="16.5" customHeight="1">
      <c r="A70" s="207">
        <v>12</v>
      </c>
      <c r="B70" s="201" t="s">
        <v>536</v>
      </c>
      <c r="C70" s="163">
        <v>70</v>
      </c>
      <c r="D70" s="163">
        <v>20</v>
      </c>
      <c r="E70" s="163">
        <v>20</v>
      </c>
    </row>
    <row r="71" spans="1:5" ht="16.5" customHeight="1">
      <c r="A71" s="207">
        <v>13</v>
      </c>
      <c r="B71" s="201" t="s">
        <v>537</v>
      </c>
      <c r="C71" s="163">
        <v>70</v>
      </c>
      <c r="D71" s="163">
        <v>20</v>
      </c>
      <c r="E71" s="163">
        <v>20</v>
      </c>
    </row>
    <row r="72" spans="1:5" ht="16.5" customHeight="1">
      <c r="A72" s="207">
        <v>14</v>
      </c>
      <c r="B72" s="201" t="s">
        <v>538</v>
      </c>
      <c r="C72" s="163">
        <v>70</v>
      </c>
      <c r="D72" s="163">
        <v>20</v>
      </c>
      <c r="E72" s="163">
        <v>20</v>
      </c>
    </row>
    <row r="73" spans="1:5" ht="16.5" customHeight="1">
      <c r="A73" s="207">
        <v>15</v>
      </c>
      <c r="B73" s="201" t="s">
        <v>539</v>
      </c>
      <c r="C73" s="163">
        <v>70</v>
      </c>
      <c r="D73" s="163">
        <v>20</v>
      </c>
      <c r="E73" s="163">
        <v>20</v>
      </c>
    </row>
    <row r="74" spans="1:5" ht="16.5" customHeight="1">
      <c r="A74" s="207">
        <v>16</v>
      </c>
      <c r="B74" s="201" t="s">
        <v>540</v>
      </c>
      <c r="C74" s="163">
        <v>70</v>
      </c>
      <c r="D74" s="163">
        <v>20</v>
      </c>
      <c r="E74" s="163">
        <v>20</v>
      </c>
    </row>
    <row r="75" spans="1:5" ht="16.5" customHeight="1">
      <c r="A75" s="207">
        <v>17</v>
      </c>
      <c r="B75" s="201" t="s">
        <v>541</v>
      </c>
      <c r="C75" s="163">
        <v>70</v>
      </c>
      <c r="D75" s="163">
        <v>20</v>
      </c>
      <c r="E75" s="163">
        <v>20</v>
      </c>
    </row>
    <row r="76" spans="1:5" ht="16.5" customHeight="1">
      <c r="A76" s="207">
        <v>18</v>
      </c>
      <c r="B76" s="201" t="s">
        <v>542</v>
      </c>
      <c r="C76" s="163">
        <v>70</v>
      </c>
      <c r="D76" s="163">
        <v>20</v>
      </c>
      <c r="E76" s="163">
        <v>20</v>
      </c>
    </row>
    <row r="77" spans="1:5" ht="16.5" customHeight="1">
      <c r="A77" s="207">
        <v>19</v>
      </c>
      <c r="B77" s="201" t="s">
        <v>543</v>
      </c>
      <c r="C77" s="163">
        <v>70</v>
      </c>
      <c r="D77" s="163">
        <v>20</v>
      </c>
      <c r="E77" s="163">
        <v>20</v>
      </c>
    </row>
    <row r="78" spans="1:5" ht="16.5" customHeight="1">
      <c r="A78" s="207">
        <v>20</v>
      </c>
      <c r="B78" s="201" t="s">
        <v>544</v>
      </c>
      <c r="C78" s="163">
        <v>70</v>
      </c>
      <c r="D78" s="163">
        <v>20</v>
      </c>
      <c r="E78" s="163">
        <v>20</v>
      </c>
    </row>
    <row r="79" spans="1:5" ht="16.5" customHeight="1">
      <c r="A79" s="208" t="s">
        <v>328</v>
      </c>
      <c r="B79" s="202" t="s">
        <v>545</v>
      </c>
      <c r="C79" s="142"/>
      <c r="D79" s="163"/>
      <c r="E79" s="142"/>
    </row>
    <row r="80" spans="1:5" ht="16.5" customHeight="1">
      <c r="A80" s="207">
        <v>1</v>
      </c>
      <c r="B80" s="201" t="s">
        <v>546</v>
      </c>
      <c r="C80" s="163">
        <v>70</v>
      </c>
      <c r="D80" s="163">
        <v>20</v>
      </c>
      <c r="E80" s="163">
        <v>20</v>
      </c>
    </row>
    <row r="81" spans="1:5" ht="16.5" customHeight="1">
      <c r="A81" s="207">
        <v>2</v>
      </c>
      <c r="B81" s="201" t="s">
        <v>547</v>
      </c>
      <c r="C81" s="163">
        <v>70</v>
      </c>
      <c r="D81" s="163">
        <v>20</v>
      </c>
      <c r="E81" s="163">
        <v>20</v>
      </c>
    </row>
    <row r="82" spans="1:5" ht="16.5" customHeight="1">
      <c r="A82" s="207">
        <v>3</v>
      </c>
      <c r="B82" s="201" t="s">
        <v>548</v>
      </c>
      <c r="C82" s="163">
        <v>70</v>
      </c>
      <c r="D82" s="163">
        <v>20</v>
      </c>
      <c r="E82" s="163">
        <v>20</v>
      </c>
    </row>
    <row r="83" spans="1:5" ht="16.5" customHeight="1">
      <c r="A83" s="207">
        <v>4</v>
      </c>
      <c r="B83" s="201" t="s">
        <v>549</v>
      </c>
      <c r="C83" s="163">
        <v>70</v>
      </c>
      <c r="D83" s="163">
        <v>20</v>
      </c>
      <c r="E83" s="163">
        <v>20</v>
      </c>
    </row>
    <row r="84" spans="1:5" ht="16.5" customHeight="1">
      <c r="A84" s="207">
        <v>5</v>
      </c>
      <c r="B84" s="201" t="s">
        <v>550</v>
      </c>
      <c r="C84" s="163">
        <v>70</v>
      </c>
      <c r="D84" s="163">
        <v>20</v>
      </c>
      <c r="E84" s="163">
        <v>20</v>
      </c>
    </row>
    <row r="85" spans="1:5" ht="16.5" customHeight="1">
      <c r="A85" s="207">
        <v>6</v>
      </c>
      <c r="B85" s="201" t="s">
        <v>551</v>
      </c>
      <c r="C85" s="163">
        <v>70</v>
      </c>
      <c r="D85" s="163">
        <v>20</v>
      </c>
      <c r="E85" s="163">
        <v>20</v>
      </c>
    </row>
    <row r="86" spans="1:5" ht="16.5" customHeight="1">
      <c r="A86" s="207">
        <v>7</v>
      </c>
      <c r="B86" s="201" t="s">
        <v>552</v>
      </c>
      <c r="C86" s="163">
        <v>70</v>
      </c>
      <c r="D86" s="163">
        <v>20</v>
      </c>
      <c r="E86" s="163">
        <v>20</v>
      </c>
    </row>
    <row r="87" spans="1:5" ht="16.5" customHeight="1">
      <c r="A87" s="207">
        <v>8</v>
      </c>
      <c r="B87" s="201" t="s">
        <v>553</v>
      </c>
      <c r="C87" s="163">
        <v>70</v>
      </c>
      <c r="D87" s="163">
        <v>20</v>
      </c>
      <c r="E87" s="163">
        <v>20</v>
      </c>
    </row>
    <row r="88" spans="1:5" ht="16.5" customHeight="1">
      <c r="A88" s="207">
        <v>9</v>
      </c>
      <c r="B88" s="201" t="s">
        <v>554</v>
      </c>
      <c r="C88" s="163">
        <v>70</v>
      </c>
      <c r="D88" s="163">
        <v>20</v>
      </c>
      <c r="E88" s="163">
        <v>20</v>
      </c>
    </row>
    <row r="89" spans="1:5" ht="16.5" customHeight="1">
      <c r="A89" s="207">
        <v>10</v>
      </c>
      <c r="B89" s="201" t="s">
        <v>555</v>
      </c>
      <c r="C89" s="163">
        <v>70</v>
      </c>
      <c r="D89" s="163">
        <v>20</v>
      </c>
      <c r="E89" s="163">
        <v>20</v>
      </c>
    </row>
    <row r="90" spans="1:5" ht="16.5" customHeight="1">
      <c r="A90" s="207">
        <v>11</v>
      </c>
      <c r="B90" s="201" t="s">
        <v>556</v>
      </c>
      <c r="C90" s="163">
        <v>70</v>
      </c>
      <c r="D90" s="163">
        <v>20</v>
      </c>
      <c r="E90" s="163">
        <v>20</v>
      </c>
    </row>
    <row r="91" spans="1:5" ht="16.5" customHeight="1">
      <c r="A91" s="207">
        <v>12</v>
      </c>
      <c r="B91" s="201" t="s">
        <v>557</v>
      </c>
      <c r="C91" s="163">
        <v>70</v>
      </c>
      <c r="D91" s="163">
        <v>20</v>
      </c>
      <c r="E91" s="163">
        <v>20</v>
      </c>
    </row>
    <row r="92" spans="1:5" ht="16.5" customHeight="1">
      <c r="A92" s="207">
        <v>13</v>
      </c>
      <c r="B92" s="201" t="s">
        <v>558</v>
      </c>
      <c r="C92" s="163">
        <v>70</v>
      </c>
      <c r="D92" s="163">
        <v>20</v>
      </c>
      <c r="E92" s="163">
        <v>20</v>
      </c>
    </row>
    <row r="93" spans="1:5" ht="16.5" customHeight="1">
      <c r="A93" s="207">
        <v>14</v>
      </c>
      <c r="B93" s="201" t="s">
        <v>559</v>
      </c>
      <c r="C93" s="163">
        <v>70</v>
      </c>
      <c r="D93" s="163">
        <v>20</v>
      </c>
      <c r="E93" s="163">
        <v>20</v>
      </c>
    </row>
    <row r="94" spans="1:5" ht="16.5" customHeight="1">
      <c r="A94" s="208" t="s">
        <v>329</v>
      </c>
      <c r="B94" s="202" t="s">
        <v>560</v>
      </c>
      <c r="C94" s="142"/>
      <c r="D94" s="163"/>
      <c r="E94" s="142"/>
    </row>
    <row r="95" spans="1:5" ht="16.5" customHeight="1">
      <c r="A95" s="207">
        <v>1</v>
      </c>
      <c r="B95" s="201" t="s">
        <v>561</v>
      </c>
      <c r="C95" s="163">
        <v>70</v>
      </c>
      <c r="D95" s="163">
        <v>20</v>
      </c>
      <c r="E95" s="163">
        <v>20</v>
      </c>
    </row>
    <row r="96" spans="1:5" ht="16.5" customHeight="1">
      <c r="A96" s="207">
        <v>2</v>
      </c>
      <c r="B96" s="201" t="s">
        <v>562</v>
      </c>
      <c r="C96" s="163">
        <v>70</v>
      </c>
      <c r="D96" s="163">
        <v>20</v>
      </c>
      <c r="E96" s="163">
        <v>20</v>
      </c>
    </row>
    <row r="97" spans="1:5" ht="16.5" customHeight="1">
      <c r="A97" s="207">
        <v>3</v>
      </c>
      <c r="B97" s="201" t="s">
        <v>563</v>
      </c>
      <c r="C97" s="163">
        <v>70</v>
      </c>
      <c r="D97" s="163">
        <v>20</v>
      </c>
      <c r="E97" s="163">
        <v>20</v>
      </c>
    </row>
    <row r="98" spans="1:5" ht="16.5" customHeight="1">
      <c r="A98" s="207">
        <v>4</v>
      </c>
      <c r="B98" s="201" t="s">
        <v>564</v>
      </c>
      <c r="C98" s="163">
        <v>70</v>
      </c>
      <c r="D98" s="163">
        <v>20</v>
      </c>
      <c r="E98" s="163">
        <v>20</v>
      </c>
    </row>
    <row r="99" spans="1:5" ht="16.5" customHeight="1">
      <c r="A99" s="207">
        <v>5</v>
      </c>
      <c r="B99" s="201" t="s">
        <v>565</v>
      </c>
      <c r="C99" s="163">
        <v>70</v>
      </c>
      <c r="D99" s="163">
        <v>20</v>
      </c>
      <c r="E99" s="163">
        <v>20</v>
      </c>
    </row>
    <row r="100" spans="1:5" ht="16.5" customHeight="1">
      <c r="A100" s="207">
        <v>6</v>
      </c>
      <c r="B100" s="201" t="s">
        <v>566</v>
      </c>
      <c r="C100" s="163">
        <v>70</v>
      </c>
      <c r="D100" s="163">
        <v>20</v>
      </c>
      <c r="E100" s="163">
        <v>20</v>
      </c>
    </row>
    <row r="101" spans="1:5" ht="16.5" customHeight="1">
      <c r="A101" s="207">
        <v>7</v>
      </c>
      <c r="B101" s="201" t="s">
        <v>567</v>
      </c>
      <c r="C101" s="163">
        <v>70</v>
      </c>
      <c r="D101" s="163">
        <v>20</v>
      </c>
      <c r="E101" s="163">
        <v>20</v>
      </c>
    </row>
    <row r="102" spans="1:5" ht="16.5" customHeight="1">
      <c r="A102" s="207">
        <v>8</v>
      </c>
      <c r="B102" s="201" t="s">
        <v>568</v>
      </c>
      <c r="C102" s="163">
        <v>70</v>
      </c>
      <c r="D102" s="163">
        <v>20</v>
      </c>
      <c r="E102" s="163">
        <v>20</v>
      </c>
    </row>
    <row r="103" spans="1:5" ht="16.5" customHeight="1">
      <c r="A103" s="207">
        <v>9</v>
      </c>
      <c r="B103" s="201" t="s">
        <v>569</v>
      </c>
      <c r="C103" s="163">
        <v>70</v>
      </c>
      <c r="D103" s="163">
        <v>20</v>
      </c>
      <c r="E103" s="163">
        <v>20</v>
      </c>
    </row>
    <row r="104" spans="1:5" ht="16.5" customHeight="1">
      <c r="A104" s="207">
        <v>10</v>
      </c>
      <c r="B104" s="201" t="s">
        <v>570</v>
      </c>
      <c r="C104" s="163">
        <v>70</v>
      </c>
      <c r="D104" s="163">
        <v>20</v>
      </c>
      <c r="E104" s="163">
        <v>20</v>
      </c>
    </row>
    <row r="105" spans="1:5" ht="16.5" customHeight="1">
      <c r="A105" s="207">
        <v>11</v>
      </c>
      <c r="B105" s="201" t="s">
        <v>571</v>
      </c>
      <c r="C105" s="163">
        <v>70</v>
      </c>
      <c r="D105" s="163">
        <v>20</v>
      </c>
      <c r="E105" s="163">
        <v>20</v>
      </c>
    </row>
    <row r="106" spans="1:5" ht="16.5" customHeight="1">
      <c r="A106" s="207">
        <v>12</v>
      </c>
      <c r="B106" s="201" t="s">
        <v>572</v>
      </c>
      <c r="C106" s="163">
        <v>70</v>
      </c>
      <c r="D106" s="163">
        <v>20</v>
      </c>
      <c r="E106" s="163">
        <v>20</v>
      </c>
    </row>
    <row r="107" spans="1:5" ht="16.5" customHeight="1">
      <c r="A107" s="207">
        <v>13</v>
      </c>
      <c r="B107" s="201" t="s">
        <v>573</v>
      </c>
      <c r="C107" s="163">
        <v>70</v>
      </c>
      <c r="D107" s="163">
        <v>20</v>
      </c>
      <c r="E107" s="163">
        <v>20</v>
      </c>
    </row>
    <row r="108" spans="1:5" ht="16.5" customHeight="1">
      <c r="A108" s="207">
        <v>14</v>
      </c>
      <c r="B108" s="201" t="s">
        <v>574</v>
      </c>
      <c r="C108" s="163">
        <v>70</v>
      </c>
      <c r="D108" s="163">
        <v>20</v>
      </c>
      <c r="E108" s="163">
        <v>20</v>
      </c>
    </row>
    <row r="109" spans="1:5" ht="16.5" customHeight="1">
      <c r="A109" s="207">
        <v>15</v>
      </c>
      <c r="B109" s="201" t="s">
        <v>256</v>
      </c>
      <c r="C109" s="163">
        <v>70</v>
      </c>
      <c r="D109" s="163">
        <v>20</v>
      </c>
      <c r="E109" s="163">
        <v>20</v>
      </c>
    </row>
    <row r="110" spans="1:5" ht="16.5" customHeight="1">
      <c r="A110" s="207">
        <v>16</v>
      </c>
      <c r="B110" s="201" t="s">
        <v>575</v>
      </c>
      <c r="C110" s="163">
        <v>70</v>
      </c>
      <c r="D110" s="163">
        <v>20</v>
      </c>
      <c r="E110" s="163">
        <v>20</v>
      </c>
    </row>
    <row r="111" spans="1:5" ht="16.5" customHeight="1">
      <c r="A111" s="207">
        <v>17</v>
      </c>
      <c r="B111" s="201" t="s">
        <v>576</v>
      </c>
      <c r="C111" s="163">
        <v>70</v>
      </c>
      <c r="D111" s="163">
        <v>20</v>
      </c>
      <c r="E111" s="163">
        <v>20</v>
      </c>
    </row>
    <row r="112" spans="1:5" ht="16.5" customHeight="1">
      <c r="A112" s="207">
        <v>18</v>
      </c>
      <c r="B112" s="201" t="s">
        <v>577</v>
      </c>
      <c r="C112" s="163">
        <v>70</v>
      </c>
      <c r="D112" s="163">
        <v>20</v>
      </c>
      <c r="E112" s="163">
        <v>20</v>
      </c>
    </row>
    <row r="113" spans="1:5" ht="16.5" customHeight="1">
      <c r="A113" s="207">
        <v>19</v>
      </c>
      <c r="B113" s="201" t="s">
        <v>578</v>
      </c>
      <c r="C113" s="163">
        <v>70</v>
      </c>
      <c r="D113" s="163">
        <v>20</v>
      </c>
      <c r="E113" s="163">
        <v>20</v>
      </c>
    </row>
    <row r="114" spans="1:5" ht="16.5" customHeight="1">
      <c r="A114" s="207">
        <v>20</v>
      </c>
      <c r="B114" s="201" t="s">
        <v>579</v>
      </c>
      <c r="C114" s="163">
        <v>70</v>
      </c>
      <c r="D114" s="163">
        <v>20</v>
      </c>
      <c r="E114" s="163">
        <v>20</v>
      </c>
    </row>
    <row r="115" spans="1:5" ht="16.5" customHeight="1">
      <c r="A115" s="207">
        <v>21</v>
      </c>
      <c r="B115" s="201" t="s">
        <v>257</v>
      </c>
      <c r="C115" s="163">
        <v>70</v>
      </c>
      <c r="D115" s="163">
        <v>20</v>
      </c>
      <c r="E115" s="163">
        <v>20</v>
      </c>
    </row>
    <row r="116" spans="1:5" ht="16.5" customHeight="1">
      <c r="A116" s="207">
        <v>22</v>
      </c>
      <c r="B116" s="201" t="s">
        <v>580</v>
      </c>
      <c r="C116" s="163">
        <v>70</v>
      </c>
      <c r="D116" s="163">
        <v>20</v>
      </c>
      <c r="E116" s="163">
        <v>20</v>
      </c>
    </row>
    <row r="117" spans="1:5" ht="16.5" customHeight="1">
      <c r="A117" s="208" t="s">
        <v>330</v>
      </c>
      <c r="B117" s="202" t="s">
        <v>581</v>
      </c>
      <c r="C117" s="142"/>
      <c r="D117" s="163"/>
      <c r="E117" s="142"/>
    </row>
    <row r="118" spans="1:5" ht="16.5" customHeight="1">
      <c r="A118" s="207">
        <v>1</v>
      </c>
      <c r="B118" s="201" t="s">
        <v>582</v>
      </c>
      <c r="C118" s="163">
        <v>70</v>
      </c>
      <c r="D118" s="163">
        <v>20</v>
      </c>
      <c r="E118" s="163">
        <v>20</v>
      </c>
    </row>
    <row r="119" spans="1:5" ht="16.5" customHeight="1">
      <c r="A119" s="207">
        <v>2</v>
      </c>
      <c r="B119" s="201" t="s">
        <v>583</v>
      </c>
      <c r="C119" s="163">
        <v>70</v>
      </c>
      <c r="D119" s="163">
        <v>20</v>
      </c>
      <c r="E119" s="163">
        <v>20</v>
      </c>
    </row>
    <row r="120" spans="1:5" ht="16.5" customHeight="1">
      <c r="A120" s="207">
        <v>3</v>
      </c>
      <c r="B120" s="201" t="s">
        <v>584</v>
      </c>
      <c r="C120" s="163">
        <v>70</v>
      </c>
      <c r="D120" s="163">
        <v>20</v>
      </c>
      <c r="E120" s="163">
        <v>20</v>
      </c>
    </row>
    <row r="121" spans="1:5" ht="16.5" customHeight="1">
      <c r="A121" s="207">
        <v>4</v>
      </c>
      <c r="B121" s="201" t="s">
        <v>585</v>
      </c>
      <c r="C121" s="163">
        <v>70</v>
      </c>
      <c r="D121" s="163">
        <v>20</v>
      </c>
      <c r="E121" s="163">
        <v>20</v>
      </c>
    </row>
    <row r="122" spans="1:5" ht="16.5" customHeight="1">
      <c r="A122" s="207">
        <v>5</v>
      </c>
      <c r="B122" s="201" t="s">
        <v>586</v>
      </c>
      <c r="C122" s="163">
        <v>70</v>
      </c>
      <c r="D122" s="163">
        <v>20</v>
      </c>
      <c r="E122" s="163">
        <v>20</v>
      </c>
    </row>
    <row r="123" spans="1:5" ht="16.5" customHeight="1">
      <c r="A123" s="207">
        <v>6</v>
      </c>
      <c r="B123" s="201" t="s">
        <v>587</v>
      </c>
      <c r="C123" s="163">
        <v>70</v>
      </c>
      <c r="D123" s="163">
        <v>20</v>
      </c>
      <c r="E123" s="163">
        <v>20</v>
      </c>
    </row>
    <row r="124" spans="1:5" ht="16.5" customHeight="1">
      <c r="A124" s="207">
        <v>7</v>
      </c>
      <c r="B124" s="201" t="s">
        <v>588</v>
      </c>
      <c r="C124" s="163">
        <v>70</v>
      </c>
      <c r="D124" s="163">
        <v>20</v>
      </c>
      <c r="E124" s="163">
        <v>20</v>
      </c>
    </row>
    <row r="125" spans="1:5" ht="16.5" customHeight="1">
      <c r="A125" s="207">
        <v>8</v>
      </c>
      <c r="B125" s="201" t="s">
        <v>589</v>
      </c>
      <c r="C125" s="163">
        <v>70</v>
      </c>
      <c r="D125" s="163">
        <v>20</v>
      </c>
      <c r="E125" s="163">
        <v>20</v>
      </c>
    </row>
    <row r="126" spans="1:5" ht="16.5" customHeight="1">
      <c r="A126" s="207">
        <v>9</v>
      </c>
      <c r="B126" s="201" t="s">
        <v>590</v>
      </c>
      <c r="C126" s="163">
        <v>70</v>
      </c>
      <c r="D126" s="163">
        <v>20</v>
      </c>
      <c r="E126" s="163">
        <v>20</v>
      </c>
    </row>
    <row r="127" spans="1:5" ht="16.5" customHeight="1">
      <c r="A127" s="207">
        <v>10</v>
      </c>
      <c r="B127" s="201" t="s">
        <v>591</v>
      </c>
      <c r="C127" s="163">
        <v>70</v>
      </c>
      <c r="D127" s="163">
        <v>20</v>
      </c>
      <c r="E127" s="163">
        <v>20</v>
      </c>
    </row>
    <row r="128" spans="1:5" ht="16.5" customHeight="1">
      <c r="A128" s="207">
        <v>11</v>
      </c>
      <c r="B128" s="201" t="s">
        <v>592</v>
      </c>
      <c r="C128" s="163">
        <v>70</v>
      </c>
      <c r="D128" s="163">
        <v>20</v>
      </c>
      <c r="E128" s="163">
        <v>20</v>
      </c>
    </row>
    <row r="129" spans="1:5" ht="16.5">
      <c r="A129" s="205">
        <v>12</v>
      </c>
      <c r="B129" s="204" t="s">
        <v>261</v>
      </c>
      <c r="C129" s="163">
        <v>70</v>
      </c>
      <c r="D129" s="163">
        <v>20</v>
      </c>
      <c r="E129" s="163">
        <v>20</v>
      </c>
    </row>
    <row r="130" spans="1:5" ht="16.5" customHeight="1">
      <c r="A130" s="207">
        <v>13</v>
      </c>
      <c r="B130" s="201" t="s">
        <v>593</v>
      </c>
      <c r="C130" s="163">
        <v>70</v>
      </c>
      <c r="D130" s="163">
        <v>20</v>
      </c>
      <c r="E130" s="163">
        <v>20</v>
      </c>
    </row>
    <row r="131" spans="1:5" ht="16.5" customHeight="1">
      <c r="A131" s="207">
        <v>14</v>
      </c>
      <c r="B131" s="201" t="s">
        <v>599</v>
      </c>
      <c r="C131" s="163">
        <v>70</v>
      </c>
      <c r="D131" s="163">
        <v>20</v>
      </c>
      <c r="E131" s="163">
        <v>20</v>
      </c>
    </row>
    <row r="132" spans="1:5" ht="16.5" customHeight="1">
      <c r="A132" s="208" t="s">
        <v>331</v>
      </c>
      <c r="B132" s="202" t="s">
        <v>600</v>
      </c>
      <c r="C132" s="142"/>
      <c r="D132" s="163"/>
      <c r="E132" s="142"/>
    </row>
    <row r="133" spans="1:5" ht="16.5" customHeight="1">
      <c r="A133" s="207">
        <v>1</v>
      </c>
      <c r="B133" s="201" t="s">
        <v>601</v>
      </c>
      <c r="C133" s="163">
        <v>70</v>
      </c>
      <c r="D133" s="163">
        <v>20</v>
      </c>
      <c r="E133" s="163">
        <v>20</v>
      </c>
    </row>
    <row r="134" spans="1:5" ht="16.5" customHeight="1">
      <c r="A134" s="207">
        <v>2</v>
      </c>
      <c r="B134" s="201" t="s">
        <v>602</v>
      </c>
      <c r="C134" s="163">
        <v>70</v>
      </c>
      <c r="D134" s="163">
        <v>20</v>
      </c>
      <c r="E134" s="163">
        <v>20</v>
      </c>
    </row>
    <row r="135" spans="1:5" ht="16.5" customHeight="1">
      <c r="A135" s="207">
        <v>3</v>
      </c>
      <c r="B135" s="201" t="s">
        <v>603</v>
      </c>
      <c r="C135" s="163">
        <v>70</v>
      </c>
      <c r="D135" s="163">
        <v>20</v>
      </c>
      <c r="E135" s="163">
        <v>20</v>
      </c>
    </row>
    <row r="136" spans="1:5" ht="16.5" customHeight="1">
      <c r="A136" s="207">
        <v>4</v>
      </c>
      <c r="B136" s="201" t="s">
        <v>604</v>
      </c>
      <c r="C136" s="163">
        <v>70</v>
      </c>
      <c r="D136" s="163">
        <v>20</v>
      </c>
      <c r="E136" s="163">
        <v>20</v>
      </c>
    </row>
    <row r="137" spans="1:5" ht="16.5" customHeight="1">
      <c r="A137" s="207">
        <v>5</v>
      </c>
      <c r="B137" s="140" t="s">
        <v>440</v>
      </c>
      <c r="C137" s="163">
        <v>70</v>
      </c>
      <c r="D137" s="163">
        <v>20</v>
      </c>
      <c r="E137" s="163">
        <v>20</v>
      </c>
    </row>
    <row r="138" spans="1:5" ht="16.5" customHeight="1">
      <c r="A138" s="207">
        <v>6</v>
      </c>
      <c r="B138" s="201" t="s">
        <v>605</v>
      </c>
      <c r="C138" s="163">
        <v>70</v>
      </c>
      <c r="D138" s="163">
        <v>20</v>
      </c>
      <c r="E138" s="163">
        <v>20</v>
      </c>
    </row>
    <row r="139" spans="1:5" ht="16.5" customHeight="1">
      <c r="A139" s="207">
        <v>7</v>
      </c>
      <c r="B139" s="201" t="s">
        <v>606</v>
      </c>
      <c r="C139" s="163">
        <v>70</v>
      </c>
      <c r="D139" s="163">
        <v>20</v>
      </c>
      <c r="E139" s="163">
        <v>20</v>
      </c>
    </row>
    <row r="140" spans="1:5" ht="16.5" customHeight="1">
      <c r="A140" s="207">
        <v>8</v>
      </c>
      <c r="B140" s="140" t="s">
        <v>439</v>
      </c>
      <c r="C140" s="163">
        <v>70</v>
      </c>
      <c r="D140" s="163">
        <v>20</v>
      </c>
      <c r="E140" s="163">
        <v>20</v>
      </c>
    </row>
    <row r="141" spans="1:5" ht="16.5" customHeight="1">
      <c r="A141" s="207">
        <v>9</v>
      </c>
      <c r="B141" s="201" t="s">
        <v>607</v>
      </c>
      <c r="C141" s="163">
        <v>70</v>
      </c>
      <c r="D141" s="163">
        <v>20</v>
      </c>
      <c r="E141" s="163">
        <v>20</v>
      </c>
    </row>
    <row r="142" spans="1:5" ht="16.5" customHeight="1">
      <c r="A142" s="207">
        <v>10</v>
      </c>
      <c r="B142" s="201" t="s">
        <v>608</v>
      </c>
      <c r="C142" s="163">
        <v>70</v>
      </c>
      <c r="D142" s="163">
        <v>20</v>
      </c>
      <c r="E142" s="163">
        <v>20</v>
      </c>
    </row>
    <row r="143" spans="1:5" ht="16.5" customHeight="1">
      <c r="A143" s="207">
        <v>11</v>
      </c>
      <c r="B143" s="201" t="s">
        <v>609</v>
      </c>
      <c r="C143" s="163">
        <v>70</v>
      </c>
      <c r="D143" s="163">
        <v>20</v>
      </c>
      <c r="E143" s="163">
        <v>20</v>
      </c>
    </row>
    <row r="144" spans="1:5" ht="16.5" customHeight="1">
      <c r="A144" s="207">
        <v>12</v>
      </c>
      <c r="B144" s="201" t="s">
        <v>610</v>
      </c>
      <c r="C144" s="163">
        <v>70</v>
      </c>
      <c r="D144" s="163">
        <v>20</v>
      </c>
      <c r="E144" s="163">
        <v>20</v>
      </c>
    </row>
    <row r="145" spans="1:5" ht="16.5" customHeight="1">
      <c r="A145" s="207">
        <v>13</v>
      </c>
      <c r="B145" s="201" t="s">
        <v>611</v>
      </c>
      <c r="C145" s="163">
        <v>70</v>
      </c>
      <c r="D145" s="163">
        <v>20</v>
      </c>
      <c r="E145" s="163">
        <v>20</v>
      </c>
    </row>
    <row r="146" spans="1:5" ht="16.5" customHeight="1">
      <c r="A146" s="207">
        <v>14</v>
      </c>
      <c r="B146" s="201" t="s">
        <v>612</v>
      </c>
      <c r="C146" s="163">
        <v>70</v>
      </c>
      <c r="D146" s="163">
        <v>20</v>
      </c>
      <c r="E146" s="163">
        <v>20</v>
      </c>
    </row>
    <row r="147" spans="1:5" ht="16.5" customHeight="1">
      <c r="A147" s="207">
        <v>15</v>
      </c>
      <c r="B147" s="201" t="s">
        <v>613</v>
      </c>
      <c r="C147" s="163">
        <v>70</v>
      </c>
      <c r="D147" s="163">
        <v>20</v>
      </c>
      <c r="E147" s="163">
        <v>20</v>
      </c>
    </row>
    <row r="148" spans="1:5" ht="16.5" customHeight="1">
      <c r="A148" s="207">
        <v>16</v>
      </c>
      <c r="B148" s="201" t="s">
        <v>614</v>
      </c>
      <c r="C148" s="163">
        <v>70</v>
      </c>
      <c r="D148" s="163">
        <v>20</v>
      </c>
      <c r="E148" s="163">
        <v>20</v>
      </c>
    </row>
    <row r="149" spans="1:5" ht="16.5" customHeight="1">
      <c r="A149" s="207">
        <v>17</v>
      </c>
      <c r="B149" s="201" t="s">
        <v>615</v>
      </c>
      <c r="C149" s="163">
        <v>70</v>
      </c>
      <c r="D149" s="163">
        <v>20</v>
      </c>
      <c r="E149" s="163">
        <v>20</v>
      </c>
    </row>
    <row r="150" spans="1:5" ht="16.5" customHeight="1">
      <c r="A150" s="208" t="s">
        <v>332</v>
      </c>
      <c r="B150" s="202" t="s">
        <v>616</v>
      </c>
      <c r="C150" s="142"/>
      <c r="D150" s="163"/>
      <c r="E150" s="142"/>
    </row>
    <row r="151" spans="1:5" ht="16.5" customHeight="1">
      <c r="A151" s="207">
        <v>1</v>
      </c>
      <c r="B151" s="201" t="s">
        <v>617</v>
      </c>
      <c r="C151" s="163">
        <v>70</v>
      </c>
      <c r="D151" s="163">
        <v>20</v>
      </c>
      <c r="E151" s="163">
        <v>20</v>
      </c>
    </row>
    <row r="152" spans="1:5" ht="16.5" customHeight="1">
      <c r="A152" s="207">
        <v>2</v>
      </c>
      <c r="B152" s="201" t="s">
        <v>618</v>
      </c>
      <c r="C152" s="163">
        <v>70</v>
      </c>
      <c r="D152" s="163">
        <v>20</v>
      </c>
      <c r="E152" s="163">
        <v>20</v>
      </c>
    </row>
    <row r="153" spans="1:5" ht="16.5" customHeight="1">
      <c r="A153" s="207">
        <v>3</v>
      </c>
      <c r="B153" s="201" t="s">
        <v>619</v>
      </c>
      <c r="C153" s="163">
        <v>70</v>
      </c>
      <c r="D153" s="163">
        <v>20</v>
      </c>
      <c r="E153" s="163">
        <v>20</v>
      </c>
    </row>
    <row r="154" spans="1:5" ht="16.5" customHeight="1">
      <c r="A154" s="207">
        <v>4</v>
      </c>
      <c r="B154" s="201" t="s">
        <v>620</v>
      </c>
      <c r="C154" s="163">
        <v>70</v>
      </c>
      <c r="D154" s="163">
        <v>20</v>
      </c>
      <c r="E154" s="163">
        <v>20</v>
      </c>
    </row>
    <row r="155" spans="1:5" ht="16.5" customHeight="1">
      <c r="A155" s="207">
        <v>5</v>
      </c>
      <c r="B155" s="201" t="s">
        <v>621</v>
      </c>
      <c r="C155" s="163">
        <v>70</v>
      </c>
      <c r="D155" s="163">
        <v>20</v>
      </c>
      <c r="E155" s="163">
        <v>20</v>
      </c>
    </row>
    <row r="156" spans="1:5" ht="16.5" customHeight="1">
      <c r="A156" s="207">
        <v>6</v>
      </c>
      <c r="B156" s="201" t="s">
        <v>622</v>
      </c>
      <c r="C156" s="163">
        <v>70</v>
      </c>
      <c r="D156" s="163">
        <v>20</v>
      </c>
      <c r="E156" s="163">
        <v>20</v>
      </c>
    </row>
    <row r="157" spans="1:5" ht="16.5" customHeight="1">
      <c r="A157" s="207">
        <v>7</v>
      </c>
      <c r="B157" s="201" t="s">
        <v>623</v>
      </c>
      <c r="C157" s="163">
        <v>70</v>
      </c>
      <c r="D157" s="163">
        <v>20</v>
      </c>
      <c r="E157" s="163">
        <v>20</v>
      </c>
    </row>
    <row r="158" spans="1:5" ht="16.5" customHeight="1">
      <c r="A158" s="207">
        <v>8</v>
      </c>
      <c r="B158" s="201" t="s">
        <v>624</v>
      </c>
      <c r="C158" s="163">
        <v>70</v>
      </c>
      <c r="D158" s="163">
        <v>20</v>
      </c>
      <c r="E158" s="163">
        <v>20</v>
      </c>
    </row>
    <row r="159" spans="1:5" ht="16.5" customHeight="1">
      <c r="A159" s="207">
        <v>9</v>
      </c>
      <c r="B159" s="201" t="s">
        <v>625</v>
      </c>
      <c r="C159" s="163">
        <v>70</v>
      </c>
      <c r="D159" s="163">
        <v>20</v>
      </c>
      <c r="E159" s="163">
        <v>20</v>
      </c>
    </row>
    <row r="160" spans="1:5" ht="16.5" customHeight="1">
      <c r="A160" s="207">
        <v>10</v>
      </c>
      <c r="B160" s="201" t="s">
        <v>626</v>
      </c>
      <c r="C160" s="163">
        <v>70</v>
      </c>
      <c r="D160" s="163">
        <v>20</v>
      </c>
      <c r="E160" s="163">
        <v>20</v>
      </c>
    </row>
    <row r="161" spans="1:5" ht="16.5" customHeight="1">
      <c r="A161" s="207">
        <v>11</v>
      </c>
      <c r="B161" s="201" t="s">
        <v>627</v>
      </c>
      <c r="C161" s="163">
        <v>70</v>
      </c>
      <c r="D161" s="163">
        <v>20</v>
      </c>
      <c r="E161" s="163">
        <v>20</v>
      </c>
    </row>
    <row r="162" spans="1:5" ht="16.5" customHeight="1">
      <c r="A162" s="207">
        <v>12</v>
      </c>
      <c r="B162" s="201" t="s">
        <v>628</v>
      </c>
      <c r="C162" s="163">
        <v>70</v>
      </c>
      <c r="D162" s="163">
        <v>20</v>
      </c>
      <c r="E162" s="163">
        <v>20</v>
      </c>
    </row>
    <row r="163" spans="1:5" ht="16.5" customHeight="1">
      <c r="A163" s="208" t="s">
        <v>333</v>
      </c>
      <c r="B163" s="202" t="s">
        <v>629</v>
      </c>
      <c r="C163" s="142"/>
      <c r="D163" s="163"/>
      <c r="E163" s="142"/>
    </row>
    <row r="164" spans="1:5" ht="16.5" customHeight="1">
      <c r="A164" s="207">
        <v>1</v>
      </c>
      <c r="B164" s="201" t="s">
        <v>630</v>
      </c>
      <c r="C164" s="163">
        <v>70</v>
      </c>
      <c r="D164" s="163">
        <v>20</v>
      </c>
      <c r="E164" s="163">
        <v>20</v>
      </c>
    </row>
    <row r="165" spans="1:5" ht="16.5" customHeight="1">
      <c r="A165" s="207">
        <v>2</v>
      </c>
      <c r="B165" s="201" t="s">
        <v>631</v>
      </c>
      <c r="C165" s="163">
        <v>70</v>
      </c>
      <c r="D165" s="163">
        <v>20</v>
      </c>
      <c r="E165" s="163">
        <v>20</v>
      </c>
    </row>
    <row r="166" spans="1:5" ht="16.5" customHeight="1">
      <c r="A166" s="207">
        <v>3</v>
      </c>
      <c r="B166" s="201" t="s">
        <v>632</v>
      </c>
      <c r="C166" s="163">
        <v>70</v>
      </c>
      <c r="D166" s="163">
        <v>20</v>
      </c>
      <c r="E166" s="163">
        <v>20</v>
      </c>
    </row>
    <row r="167" spans="1:5" ht="16.5" customHeight="1">
      <c r="A167" s="207">
        <v>4</v>
      </c>
      <c r="B167" s="201" t="s">
        <v>633</v>
      </c>
      <c r="C167" s="163">
        <v>70</v>
      </c>
      <c r="D167" s="163">
        <v>20</v>
      </c>
      <c r="E167" s="163">
        <v>20</v>
      </c>
    </row>
    <row r="168" spans="1:5" ht="16.5" customHeight="1">
      <c r="A168" s="207">
        <v>5</v>
      </c>
      <c r="B168" s="201" t="s">
        <v>634</v>
      </c>
      <c r="C168" s="163">
        <v>70</v>
      </c>
      <c r="D168" s="163">
        <v>20</v>
      </c>
      <c r="E168" s="163">
        <v>20</v>
      </c>
    </row>
    <row r="169" spans="1:5" ht="16.5" customHeight="1">
      <c r="A169" s="207">
        <v>6</v>
      </c>
      <c r="B169" s="201" t="s">
        <v>635</v>
      </c>
      <c r="C169" s="163">
        <v>70</v>
      </c>
      <c r="D169" s="163">
        <v>20</v>
      </c>
      <c r="E169" s="163">
        <v>20</v>
      </c>
    </row>
    <row r="170" spans="1:5" ht="16.5" customHeight="1">
      <c r="A170" s="207">
        <v>7</v>
      </c>
      <c r="B170" s="201" t="s">
        <v>636</v>
      </c>
      <c r="C170" s="163">
        <v>70</v>
      </c>
      <c r="D170" s="163">
        <v>20</v>
      </c>
      <c r="E170" s="163">
        <v>20</v>
      </c>
    </row>
    <row r="171" spans="1:5" ht="16.5" customHeight="1">
      <c r="A171" s="207">
        <v>8</v>
      </c>
      <c r="B171" s="201" t="s">
        <v>637</v>
      </c>
      <c r="C171" s="163">
        <v>70</v>
      </c>
      <c r="D171" s="163">
        <v>20</v>
      </c>
      <c r="E171" s="163">
        <v>20</v>
      </c>
    </row>
    <row r="172" spans="1:5" ht="16.5" customHeight="1">
      <c r="A172" s="207">
        <v>9</v>
      </c>
      <c r="B172" s="201" t="s">
        <v>638</v>
      </c>
      <c r="C172" s="163">
        <v>70</v>
      </c>
      <c r="D172" s="163">
        <v>20</v>
      </c>
      <c r="E172" s="163">
        <v>20</v>
      </c>
    </row>
    <row r="173" spans="1:5" ht="16.5" customHeight="1">
      <c r="A173" s="207">
        <v>10</v>
      </c>
      <c r="B173" s="201" t="s">
        <v>639</v>
      </c>
      <c r="C173" s="163">
        <v>70</v>
      </c>
      <c r="D173" s="163">
        <v>20</v>
      </c>
      <c r="E173" s="163">
        <v>20</v>
      </c>
    </row>
    <row r="174" spans="1:5" ht="16.5" customHeight="1">
      <c r="A174" s="207">
        <v>11</v>
      </c>
      <c r="B174" s="201" t="s">
        <v>640</v>
      </c>
      <c r="C174" s="163">
        <v>70</v>
      </c>
      <c r="D174" s="163">
        <v>20</v>
      </c>
      <c r="E174" s="163">
        <v>20</v>
      </c>
    </row>
    <row r="175" spans="1:5" ht="16.5" customHeight="1">
      <c r="A175" s="207">
        <v>12</v>
      </c>
      <c r="B175" s="201" t="s">
        <v>641</v>
      </c>
      <c r="C175" s="163">
        <v>70</v>
      </c>
      <c r="D175" s="163">
        <v>20</v>
      </c>
      <c r="E175" s="163">
        <v>20</v>
      </c>
    </row>
    <row r="176" spans="1:5" ht="16.5" customHeight="1">
      <c r="A176" s="207">
        <v>13</v>
      </c>
      <c r="B176" s="201" t="s">
        <v>642</v>
      </c>
      <c r="C176" s="163">
        <v>70</v>
      </c>
      <c r="D176" s="163">
        <v>20</v>
      </c>
      <c r="E176" s="163">
        <v>20</v>
      </c>
    </row>
    <row r="177" spans="1:5" ht="16.5" customHeight="1">
      <c r="A177" s="207">
        <v>14</v>
      </c>
      <c r="B177" s="201" t="s">
        <v>643</v>
      </c>
      <c r="C177" s="163">
        <v>70</v>
      </c>
      <c r="D177" s="163">
        <v>20</v>
      </c>
      <c r="E177" s="163">
        <v>20</v>
      </c>
    </row>
    <row r="178" spans="1:5" ht="16.5" customHeight="1">
      <c r="A178" s="207">
        <v>15</v>
      </c>
      <c r="B178" s="201" t="s">
        <v>644</v>
      </c>
      <c r="C178" s="163">
        <v>70</v>
      </c>
      <c r="D178" s="163">
        <v>20</v>
      </c>
      <c r="E178" s="163">
        <v>20</v>
      </c>
    </row>
    <row r="179" spans="1:5" ht="16.5" customHeight="1">
      <c r="A179" s="208" t="s">
        <v>334</v>
      </c>
      <c r="B179" s="202" t="s">
        <v>645</v>
      </c>
      <c r="C179" s="142"/>
      <c r="D179" s="163"/>
      <c r="E179" s="142"/>
    </row>
    <row r="180" spans="1:5" ht="16.5" customHeight="1">
      <c r="A180" s="207">
        <v>1</v>
      </c>
      <c r="B180" s="201" t="s">
        <v>646</v>
      </c>
      <c r="C180" s="163">
        <v>70</v>
      </c>
      <c r="D180" s="163">
        <v>20</v>
      </c>
      <c r="E180" s="163">
        <v>20</v>
      </c>
    </row>
    <row r="181" spans="1:5" ht="16.5" customHeight="1">
      <c r="A181" s="207">
        <v>2</v>
      </c>
      <c r="B181" s="201" t="s">
        <v>647</v>
      </c>
      <c r="C181" s="163">
        <v>70</v>
      </c>
      <c r="D181" s="163">
        <v>20</v>
      </c>
      <c r="E181" s="163">
        <v>20</v>
      </c>
    </row>
    <row r="182" spans="1:5" ht="16.5" customHeight="1">
      <c r="A182" s="207">
        <v>3</v>
      </c>
      <c r="B182" s="201" t="s">
        <v>648</v>
      </c>
      <c r="C182" s="163">
        <v>70</v>
      </c>
      <c r="D182" s="163">
        <v>20</v>
      </c>
      <c r="E182" s="163">
        <v>20</v>
      </c>
    </row>
    <row r="183" spans="1:5" ht="16.5" customHeight="1">
      <c r="A183" s="207">
        <v>4</v>
      </c>
      <c r="B183" s="201" t="s">
        <v>649</v>
      </c>
      <c r="C183" s="163">
        <v>70</v>
      </c>
      <c r="D183" s="163">
        <v>20</v>
      </c>
      <c r="E183" s="163">
        <v>20</v>
      </c>
    </row>
    <row r="184" spans="1:5" ht="16.5" customHeight="1">
      <c r="A184" s="207">
        <v>5</v>
      </c>
      <c r="B184" s="201" t="s">
        <v>650</v>
      </c>
      <c r="C184" s="163">
        <v>70</v>
      </c>
      <c r="D184" s="163">
        <v>20</v>
      </c>
      <c r="E184" s="163">
        <v>20</v>
      </c>
    </row>
    <row r="185" spans="1:5" ht="16.5" customHeight="1">
      <c r="A185" s="207">
        <v>6</v>
      </c>
      <c r="B185" s="201" t="s">
        <v>651</v>
      </c>
      <c r="C185" s="163">
        <v>70</v>
      </c>
      <c r="D185" s="163">
        <v>20</v>
      </c>
      <c r="E185" s="163">
        <v>20</v>
      </c>
    </row>
    <row r="186" spans="1:5" ht="16.5" customHeight="1">
      <c r="A186" s="207">
        <v>7</v>
      </c>
      <c r="B186" s="201" t="s">
        <v>652</v>
      </c>
      <c r="C186" s="163">
        <v>70</v>
      </c>
      <c r="D186" s="163">
        <v>20</v>
      </c>
      <c r="E186" s="163">
        <v>20</v>
      </c>
    </row>
    <row r="187" spans="1:5" ht="16.5" customHeight="1">
      <c r="A187" s="207">
        <v>8</v>
      </c>
      <c r="B187" s="201" t="s">
        <v>653</v>
      </c>
      <c r="C187" s="163">
        <v>70</v>
      </c>
      <c r="D187" s="163">
        <v>20</v>
      </c>
      <c r="E187" s="163">
        <v>20</v>
      </c>
    </row>
    <row r="188" spans="1:5" ht="16.5" customHeight="1">
      <c r="A188" s="207">
        <v>9</v>
      </c>
      <c r="B188" s="201" t="s">
        <v>654</v>
      </c>
      <c r="C188" s="163">
        <v>70</v>
      </c>
      <c r="D188" s="163">
        <v>20</v>
      </c>
      <c r="E188" s="163">
        <v>20</v>
      </c>
    </row>
    <row r="189" spans="1:5" ht="16.5" customHeight="1">
      <c r="A189" s="207">
        <v>10</v>
      </c>
      <c r="B189" s="201" t="s">
        <v>655</v>
      </c>
      <c r="C189" s="163">
        <v>70</v>
      </c>
      <c r="D189" s="163">
        <v>20</v>
      </c>
      <c r="E189" s="163">
        <v>20</v>
      </c>
    </row>
    <row r="190" spans="1:5" ht="16.5" customHeight="1">
      <c r="A190" s="207">
        <v>11</v>
      </c>
      <c r="B190" s="201" t="s">
        <v>656</v>
      </c>
      <c r="C190" s="163">
        <v>70</v>
      </c>
      <c r="D190" s="163">
        <v>20</v>
      </c>
      <c r="E190" s="163">
        <v>20</v>
      </c>
    </row>
    <row r="191" spans="1:5" ht="16.5" customHeight="1">
      <c r="A191" s="207">
        <v>12</v>
      </c>
      <c r="B191" s="201" t="s">
        <v>263</v>
      </c>
      <c r="C191" s="163">
        <v>70</v>
      </c>
      <c r="D191" s="163">
        <v>20</v>
      </c>
      <c r="E191" s="163">
        <v>20</v>
      </c>
    </row>
    <row r="192" spans="1:5" ht="16.5" customHeight="1">
      <c r="A192" s="207">
        <v>13</v>
      </c>
      <c r="B192" s="201" t="s">
        <v>657</v>
      </c>
      <c r="C192" s="163">
        <v>70</v>
      </c>
      <c r="D192" s="163">
        <v>20</v>
      </c>
      <c r="E192" s="163">
        <v>20</v>
      </c>
    </row>
    <row r="193" spans="1:5" ht="16.5" customHeight="1">
      <c r="A193" s="208" t="s">
        <v>335</v>
      </c>
      <c r="B193" s="202" t="s">
        <v>658</v>
      </c>
      <c r="C193" s="142"/>
      <c r="D193" s="163"/>
      <c r="E193" s="142"/>
    </row>
    <row r="194" spans="1:5" ht="16.5" customHeight="1">
      <c r="A194" s="207">
        <v>1</v>
      </c>
      <c r="B194" s="201" t="s">
        <v>659</v>
      </c>
      <c r="C194" s="163">
        <v>70</v>
      </c>
      <c r="D194" s="163">
        <v>20</v>
      </c>
      <c r="E194" s="163">
        <v>20</v>
      </c>
    </row>
    <row r="195" spans="1:5" ht="16.5" customHeight="1">
      <c r="A195" s="207">
        <v>2</v>
      </c>
      <c r="B195" s="201" t="s">
        <v>660</v>
      </c>
      <c r="C195" s="163">
        <v>70</v>
      </c>
      <c r="D195" s="163">
        <v>20</v>
      </c>
      <c r="E195" s="163">
        <v>20</v>
      </c>
    </row>
    <row r="196" spans="1:5" ht="16.5" customHeight="1">
      <c r="A196" s="207">
        <v>3</v>
      </c>
      <c r="B196" s="201" t="s">
        <v>661</v>
      </c>
      <c r="C196" s="163">
        <v>70</v>
      </c>
      <c r="D196" s="163">
        <v>20</v>
      </c>
      <c r="E196" s="163">
        <v>20</v>
      </c>
    </row>
    <row r="197" spans="1:5" ht="16.5" customHeight="1">
      <c r="A197" s="207">
        <v>4</v>
      </c>
      <c r="B197" s="201" t="s">
        <v>662</v>
      </c>
      <c r="C197" s="163">
        <v>70</v>
      </c>
      <c r="D197" s="163">
        <v>20</v>
      </c>
      <c r="E197" s="163">
        <v>20</v>
      </c>
    </row>
    <row r="198" spans="1:5" ht="16.5" customHeight="1">
      <c r="A198" s="207">
        <v>5</v>
      </c>
      <c r="B198" s="201" t="s">
        <v>663</v>
      </c>
      <c r="C198" s="163">
        <v>70</v>
      </c>
      <c r="D198" s="163">
        <v>20</v>
      </c>
      <c r="E198" s="163">
        <v>20</v>
      </c>
    </row>
    <row r="199" spans="1:5" ht="16.5" customHeight="1">
      <c r="A199" s="207">
        <v>6</v>
      </c>
      <c r="B199" s="201" t="s">
        <v>664</v>
      </c>
      <c r="C199" s="163">
        <v>70</v>
      </c>
      <c r="D199" s="163">
        <v>20</v>
      </c>
      <c r="E199" s="163">
        <v>20</v>
      </c>
    </row>
    <row r="200" spans="1:5" ht="16.5" customHeight="1">
      <c r="A200" s="207">
        <v>7</v>
      </c>
      <c r="B200" s="201" t="s">
        <v>665</v>
      </c>
      <c r="C200" s="163">
        <v>70</v>
      </c>
      <c r="D200" s="163">
        <v>20</v>
      </c>
      <c r="E200" s="163">
        <v>20</v>
      </c>
    </row>
    <row r="201" spans="1:5" ht="16.5" customHeight="1">
      <c r="A201" s="207">
        <v>8</v>
      </c>
      <c r="B201" s="201" t="s">
        <v>666</v>
      </c>
      <c r="C201" s="163">
        <v>70</v>
      </c>
      <c r="D201" s="163">
        <v>20</v>
      </c>
      <c r="E201" s="163">
        <v>20</v>
      </c>
    </row>
    <row r="202" spans="1:5" ht="16.5" customHeight="1">
      <c r="A202" s="207">
        <v>9</v>
      </c>
      <c r="B202" s="201" t="s">
        <v>667</v>
      </c>
      <c r="C202" s="163">
        <v>70</v>
      </c>
      <c r="D202" s="163">
        <v>20</v>
      </c>
      <c r="E202" s="163">
        <v>20</v>
      </c>
    </row>
    <row r="203" spans="1:5" ht="16.5" customHeight="1">
      <c r="A203" s="207">
        <v>10</v>
      </c>
      <c r="B203" s="201" t="s">
        <v>668</v>
      </c>
      <c r="C203" s="163">
        <v>70</v>
      </c>
      <c r="D203" s="163">
        <v>20</v>
      </c>
      <c r="E203" s="163">
        <v>20</v>
      </c>
    </row>
    <row r="204" spans="1:5" ht="16.5" customHeight="1">
      <c r="A204" s="208" t="s">
        <v>336</v>
      </c>
      <c r="B204" s="202" t="s">
        <v>669</v>
      </c>
      <c r="C204" s="142"/>
      <c r="D204" s="163"/>
      <c r="E204" s="142"/>
    </row>
    <row r="205" spans="1:5" ht="16.5" customHeight="1">
      <c r="A205" s="207">
        <v>1</v>
      </c>
      <c r="B205" s="201" t="s">
        <v>670</v>
      </c>
      <c r="C205" s="163">
        <v>70</v>
      </c>
      <c r="D205" s="163">
        <v>20</v>
      </c>
      <c r="E205" s="163">
        <v>20</v>
      </c>
    </row>
    <row r="206" spans="1:5" ht="16.5" customHeight="1">
      <c r="A206" s="207">
        <v>2</v>
      </c>
      <c r="B206" s="201" t="s">
        <v>671</v>
      </c>
      <c r="C206" s="163">
        <v>70</v>
      </c>
      <c r="D206" s="163">
        <v>20</v>
      </c>
      <c r="E206" s="163">
        <v>20</v>
      </c>
    </row>
    <row r="207" spans="1:5" ht="16.5" customHeight="1">
      <c r="A207" s="207">
        <v>3</v>
      </c>
      <c r="B207" s="201" t="s">
        <v>672</v>
      </c>
      <c r="C207" s="163">
        <v>70</v>
      </c>
      <c r="D207" s="163">
        <v>20</v>
      </c>
      <c r="E207" s="163">
        <v>20</v>
      </c>
    </row>
    <row r="208" spans="1:5" ht="16.5" customHeight="1">
      <c r="A208" s="207">
        <v>4</v>
      </c>
      <c r="B208" s="201" t="s">
        <v>673</v>
      </c>
      <c r="C208" s="163">
        <v>70</v>
      </c>
      <c r="D208" s="163">
        <v>20</v>
      </c>
      <c r="E208" s="163">
        <v>20</v>
      </c>
    </row>
    <row r="209" spans="1:5" ht="16.5" customHeight="1">
      <c r="A209" s="207">
        <v>5</v>
      </c>
      <c r="B209" s="201" t="s">
        <v>674</v>
      </c>
      <c r="C209" s="163">
        <v>70</v>
      </c>
      <c r="D209" s="163">
        <v>20</v>
      </c>
      <c r="E209" s="163">
        <v>20</v>
      </c>
    </row>
    <row r="210" spans="1:5" ht="16.5" customHeight="1">
      <c r="A210" s="207">
        <v>6</v>
      </c>
      <c r="B210" s="201" t="s">
        <v>675</v>
      </c>
      <c r="C210" s="163">
        <v>70</v>
      </c>
      <c r="D210" s="163">
        <v>20</v>
      </c>
      <c r="E210" s="163">
        <v>20</v>
      </c>
    </row>
    <row r="211" spans="1:5" ht="16.5" customHeight="1">
      <c r="A211" s="207">
        <v>7</v>
      </c>
      <c r="B211" s="201" t="s">
        <v>676</v>
      </c>
      <c r="C211" s="163">
        <v>70</v>
      </c>
      <c r="D211" s="163">
        <v>20</v>
      </c>
      <c r="E211" s="163">
        <v>20</v>
      </c>
    </row>
    <row r="212" spans="1:5" ht="16.5" customHeight="1">
      <c r="A212" s="207">
        <v>8</v>
      </c>
      <c r="B212" s="201" t="s">
        <v>677</v>
      </c>
      <c r="C212" s="163">
        <v>70</v>
      </c>
      <c r="D212" s="163">
        <v>20</v>
      </c>
      <c r="E212" s="163">
        <v>20</v>
      </c>
    </row>
    <row r="213" spans="1:5" ht="16.5" customHeight="1">
      <c r="A213" s="207">
        <v>9</v>
      </c>
      <c r="B213" s="201" t="s">
        <v>678</v>
      </c>
      <c r="C213" s="163">
        <v>70</v>
      </c>
      <c r="D213" s="163">
        <v>20</v>
      </c>
      <c r="E213" s="163">
        <v>20</v>
      </c>
    </row>
    <row r="214" spans="1:5" ht="16.5" customHeight="1">
      <c r="A214" s="208" t="s">
        <v>337</v>
      </c>
      <c r="B214" s="202" t="s">
        <v>679</v>
      </c>
      <c r="C214" s="142"/>
      <c r="D214" s="163"/>
      <c r="E214" s="142"/>
    </row>
    <row r="215" spans="1:5" ht="16.5" customHeight="1">
      <c r="A215" s="207">
        <v>1</v>
      </c>
      <c r="B215" s="201" t="s">
        <v>680</v>
      </c>
      <c r="C215" s="163">
        <v>70</v>
      </c>
      <c r="D215" s="163">
        <v>20</v>
      </c>
      <c r="E215" s="163">
        <v>20</v>
      </c>
    </row>
    <row r="216" spans="1:5" ht="16.5" customHeight="1">
      <c r="A216" s="207">
        <v>2</v>
      </c>
      <c r="B216" s="201" t="s">
        <v>681</v>
      </c>
      <c r="C216" s="163">
        <v>70</v>
      </c>
      <c r="D216" s="163">
        <v>20</v>
      </c>
      <c r="E216" s="163">
        <v>20</v>
      </c>
    </row>
    <row r="217" spans="1:5" ht="16.5" customHeight="1">
      <c r="A217" s="207">
        <v>3</v>
      </c>
      <c r="B217" s="201" t="s">
        <v>682</v>
      </c>
      <c r="C217" s="163">
        <v>70</v>
      </c>
      <c r="D217" s="163">
        <v>20</v>
      </c>
      <c r="E217" s="163">
        <v>20</v>
      </c>
    </row>
    <row r="218" spans="1:5" ht="16.5" customHeight="1">
      <c r="A218" s="207">
        <v>4</v>
      </c>
      <c r="B218" s="201" t="s">
        <v>683</v>
      </c>
      <c r="C218" s="163">
        <v>70</v>
      </c>
      <c r="D218" s="163">
        <v>20</v>
      </c>
      <c r="E218" s="163">
        <v>20</v>
      </c>
    </row>
    <row r="219" spans="1:5" ht="16.5" customHeight="1">
      <c r="A219" s="207">
        <v>5</v>
      </c>
      <c r="B219" s="201" t="s">
        <v>684</v>
      </c>
      <c r="C219" s="163">
        <v>70</v>
      </c>
      <c r="D219" s="163">
        <v>20</v>
      </c>
      <c r="E219" s="163">
        <v>20</v>
      </c>
    </row>
    <row r="220" spans="1:5" ht="16.5" customHeight="1">
      <c r="A220" s="207">
        <v>6</v>
      </c>
      <c r="B220" s="201" t="s">
        <v>685</v>
      </c>
      <c r="C220" s="163">
        <v>70</v>
      </c>
      <c r="D220" s="163">
        <v>20</v>
      </c>
      <c r="E220" s="163">
        <v>20</v>
      </c>
    </row>
    <row r="221" spans="1:5" ht="16.5" customHeight="1">
      <c r="A221" s="207">
        <v>7</v>
      </c>
      <c r="B221" s="201" t="s">
        <v>686</v>
      </c>
      <c r="C221" s="163">
        <v>70</v>
      </c>
      <c r="D221" s="163">
        <v>20</v>
      </c>
      <c r="E221" s="163">
        <v>20</v>
      </c>
    </row>
    <row r="222" spans="1:5" ht="16.5" customHeight="1">
      <c r="A222" s="207">
        <v>8</v>
      </c>
      <c r="B222" s="201" t="s">
        <v>687</v>
      </c>
      <c r="C222" s="163">
        <v>70</v>
      </c>
      <c r="D222" s="163">
        <v>20</v>
      </c>
      <c r="E222" s="163">
        <v>20</v>
      </c>
    </row>
    <row r="223" spans="1:5" ht="16.5" customHeight="1">
      <c r="A223" s="207">
        <v>9</v>
      </c>
      <c r="B223" s="201" t="s">
        <v>688</v>
      </c>
      <c r="C223" s="163">
        <v>70</v>
      </c>
      <c r="D223" s="163">
        <v>20</v>
      </c>
      <c r="E223" s="163">
        <v>20</v>
      </c>
    </row>
    <row r="224" spans="1:5" ht="16.5" customHeight="1">
      <c r="A224" s="207">
        <v>10</v>
      </c>
      <c r="B224" s="201" t="s">
        <v>689</v>
      </c>
      <c r="C224" s="163">
        <v>70</v>
      </c>
      <c r="D224" s="163">
        <v>20</v>
      </c>
      <c r="E224" s="163">
        <v>20</v>
      </c>
    </row>
    <row r="225" spans="1:5" ht="16.5" customHeight="1">
      <c r="A225" s="207">
        <v>11</v>
      </c>
      <c r="B225" s="201" t="s">
        <v>690</v>
      </c>
      <c r="C225" s="163">
        <v>70</v>
      </c>
      <c r="D225" s="163">
        <v>20</v>
      </c>
      <c r="E225" s="163">
        <v>20</v>
      </c>
    </row>
    <row r="226" spans="1:5" ht="16.5" customHeight="1">
      <c r="A226" s="208" t="s">
        <v>338</v>
      </c>
      <c r="B226" s="202" t="s">
        <v>691</v>
      </c>
      <c r="C226" s="142"/>
      <c r="D226" s="163"/>
      <c r="E226" s="142"/>
    </row>
    <row r="227" spans="1:5" ht="16.5" customHeight="1">
      <c r="A227" s="207">
        <v>1</v>
      </c>
      <c r="B227" s="201" t="s">
        <v>692</v>
      </c>
      <c r="C227" s="163">
        <v>70</v>
      </c>
      <c r="D227" s="163">
        <v>20</v>
      </c>
      <c r="E227" s="163">
        <v>20</v>
      </c>
    </row>
    <row r="228" spans="1:5" ht="16.5" customHeight="1">
      <c r="A228" s="207">
        <v>2</v>
      </c>
      <c r="B228" s="201" t="s">
        <v>693</v>
      </c>
      <c r="C228" s="163">
        <v>70</v>
      </c>
      <c r="D228" s="163">
        <v>20</v>
      </c>
      <c r="E228" s="163">
        <v>20</v>
      </c>
    </row>
    <row r="229" spans="1:5" ht="16.5" customHeight="1">
      <c r="A229" s="207">
        <v>3</v>
      </c>
      <c r="B229" s="201" t="s">
        <v>694</v>
      </c>
      <c r="C229" s="163">
        <v>70</v>
      </c>
      <c r="D229" s="163">
        <v>20</v>
      </c>
      <c r="E229" s="163">
        <v>20</v>
      </c>
    </row>
    <row r="230" spans="1:5" ht="16.5" customHeight="1">
      <c r="A230" s="207">
        <v>4</v>
      </c>
      <c r="B230" s="201" t="s">
        <v>695</v>
      </c>
      <c r="C230" s="163">
        <v>70</v>
      </c>
      <c r="D230" s="163">
        <v>20</v>
      </c>
      <c r="E230" s="163">
        <v>20</v>
      </c>
    </row>
    <row r="231" spans="1:5" ht="16.5" customHeight="1">
      <c r="A231" s="207">
        <v>5</v>
      </c>
      <c r="B231" s="201" t="s">
        <v>696</v>
      </c>
      <c r="C231" s="163">
        <v>70</v>
      </c>
      <c r="D231" s="163">
        <v>20</v>
      </c>
      <c r="E231" s="163">
        <v>20</v>
      </c>
    </row>
    <row r="232" spans="1:5" ht="16.5" customHeight="1">
      <c r="A232" s="207">
        <v>6</v>
      </c>
      <c r="B232" s="201" t="s">
        <v>697</v>
      </c>
      <c r="C232" s="163">
        <v>70</v>
      </c>
      <c r="D232" s="163">
        <v>20</v>
      </c>
      <c r="E232" s="163">
        <v>20</v>
      </c>
    </row>
    <row r="233" spans="1:5" ht="16.5" customHeight="1">
      <c r="A233" s="207">
        <v>7</v>
      </c>
      <c r="B233" s="201" t="s">
        <v>698</v>
      </c>
      <c r="C233" s="163">
        <v>70</v>
      </c>
      <c r="D233" s="163">
        <v>20</v>
      </c>
      <c r="E233" s="163">
        <v>20</v>
      </c>
    </row>
    <row r="234" spans="1:5" ht="16.5" customHeight="1">
      <c r="A234" s="207">
        <v>8</v>
      </c>
      <c r="B234" s="201" t="s">
        <v>699</v>
      </c>
      <c r="C234" s="163">
        <v>70</v>
      </c>
      <c r="D234" s="163">
        <v>20</v>
      </c>
      <c r="E234" s="163">
        <v>20</v>
      </c>
    </row>
    <row r="235" spans="1:5" ht="16.5" customHeight="1">
      <c r="A235" s="207">
        <v>9</v>
      </c>
      <c r="B235" s="201" t="s">
        <v>700</v>
      </c>
      <c r="C235" s="163">
        <v>70</v>
      </c>
      <c r="D235" s="163">
        <v>20</v>
      </c>
      <c r="E235" s="163">
        <v>20</v>
      </c>
    </row>
    <row r="236" spans="1:5" ht="16.5" customHeight="1">
      <c r="A236" s="207">
        <v>10</v>
      </c>
      <c r="B236" s="201" t="s">
        <v>701</v>
      </c>
      <c r="C236" s="163">
        <v>70</v>
      </c>
      <c r="D236" s="163">
        <v>20</v>
      </c>
      <c r="E236" s="163">
        <v>20</v>
      </c>
    </row>
    <row r="237" spans="1:5" ht="16.5" customHeight="1">
      <c r="A237" s="208" t="s">
        <v>339</v>
      </c>
      <c r="B237" s="202" t="s">
        <v>702</v>
      </c>
      <c r="C237" s="142"/>
      <c r="D237" s="163"/>
      <c r="E237" s="142"/>
    </row>
    <row r="238" spans="1:5" ht="16.5" customHeight="1">
      <c r="A238" s="207">
        <v>1</v>
      </c>
      <c r="B238" s="201" t="s">
        <v>703</v>
      </c>
      <c r="C238" s="163">
        <v>70</v>
      </c>
      <c r="D238" s="163">
        <v>20</v>
      </c>
      <c r="E238" s="163">
        <v>20</v>
      </c>
    </row>
    <row r="239" spans="1:5" ht="16.5" customHeight="1">
      <c r="A239" s="207">
        <v>2</v>
      </c>
      <c r="B239" s="201" t="s">
        <v>704</v>
      </c>
      <c r="C239" s="163">
        <v>70</v>
      </c>
      <c r="D239" s="163">
        <v>20</v>
      </c>
      <c r="E239" s="163">
        <v>20</v>
      </c>
    </row>
    <row r="240" spans="1:5" ht="16.5" customHeight="1">
      <c r="A240" s="207">
        <v>3</v>
      </c>
      <c r="B240" s="201" t="s">
        <v>705</v>
      </c>
      <c r="C240" s="163">
        <v>70</v>
      </c>
      <c r="D240" s="163">
        <v>20</v>
      </c>
      <c r="E240" s="163">
        <v>20</v>
      </c>
    </row>
    <row r="241" spans="1:5" ht="16.5" customHeight="1">
      <c r="A241" s="207">
        <v>4</v>
      </c>
      <c r="B241" s="201" t="s">
        <v>706</v>
      </c>
      <c r="C241" s="163">
        <v>70</v>
      </c>
      <c r="D241" s="163">
        <v>20</v>
      </c>
      <c r="E241" s="163">
        <v>20</v>
      </c>
    </row>
    <row r="242" spans="1:5" ht="16.5" customHeight="1">
      <c r="A242" s="207">
        <v>5</v>
      </c>
      <c r="B242" s="201" t="s">
        <v>707</v>
      </c>
      <c r="C242" s="163">
        <v>70</v>
      </c>
      <c r="D242" s="163">
        <v>20</v>
      </c>
      <c r="E242" s="163">
        <v>20</v>
      </c>
    </row>
    <row r="243" spans="1:5" ht="16.5" customHeight="1">
      <c r="A243" s="207">
        <v>6</v>
      </c>
      <c r="B243" s="201" t="s">
        <v>708</v>
      </c>
      <c r="C243" s="163">
        <v>70</v>
      </c>
      <c r="D243" s="163">
        <v>20</v>
      </c>
      <c r="E243" s="163">
        <v>20</v>
      </c>
    </row>
    <row r="244" spans="1:5" ht="16.5" customHeight="1">
      <c r="A244" s="207">
        <v>7</v>
      </c>
      <c r="B244" s="201" t="s">
        <v>709</v>
      </c>
      <c r="C244" s="163">
        <v>70</v>
      </c>
      <c r="D244" s="163">
        <v>20</v>
      </c>
      <c r="E244" s="163">
        <v>20</v>
      </c>
    </row>
    <row r="245" spans="1:5" ht="16.5" customHeight="1">
      <c r="A245" s="207">
        <v>8</v>
      </c>
      <c r="B245" s="201" t="s">
        <v>710</v>
      </c>
      <c r="C245" s="163">
        <v>70</v>
      </c>
      <c r="D245" s="163">
        <v>20</v>
      </c>
      <c r="E245" s="163">
        <v>20</v>
      </c>
    </row>
    <row r="246" spans="1:5" ht="16.5" customHeight="1">
      <c r="A246" s="207">
        <v>9</v>
      </c>
      <c r="B246" s="201" t="s">
        <v>711</v>
      </c>
      <c r="C246" s="163">
        <v>70</v>
      </c>
      <c r="D246" s="163">
        <v>20</v>
      </c>
      <c r="E246" s="163">
        <v>20</v>
      </c>
    </row>
    <row r="247" spans="1:5" ht="16.5" customHeight="1">
      <c r="A247" s="207">
        <v>10</v>
      </c>
      <c r="B247" s="201" t="s">
        <v>712</v>
      </c>
      <c r="C247" s="163">
        <v>70</v>
      </c>
      <c r="D247" s="163">
        <v>20</v>
      </c>
      <c r="E247" s="163">
        <v>20</v>
      </c>
    </row>
    <row r="248" spans="1:5" ht="16.5" customHeight="1">
      <c r="A248" s="207">
        <v>11</v>
      </c>
      <c r="B248" s="201" t="s">
        <v>264</v>
      </c>
      <c r="C248" s="163">
        <v>70</v>
      </c>
      <c r="D248" s="163">
        <v>20</v>
      </c>
      <c r="E248" s="163">
        <v>20</v>
      </c>
    </row>
    <row r="249" spans="1:5" ht="16.5" customHeight="1">
      <c r="A249" s="207">
        <v>12</v>
      </c>
      <c r="B249" s="201" t="s">
        <v>713</v>
      </c>
      <c r="C249" s="163">
        <v>70</v>
      </c>
      <c r="D249" s="163">
        <v>20</v>
      </c>
      <c r="E249" s="163">
        <v>20</v>
      </c>
    </row>
    <row r="250" spans="1:5" ht="16.5" customHeight="1">
      <c r="A250" s="209" t="s">
        <v>247</v>
      </c>
      <c r="B250" s="141" t="s">
        <v>245</v>
      </c>
      <c r="C250" s="142"/>
      <c r="D250" s="163"/>
      <c r="E250" s="142"/>
    </row>
    <row r="251" spans="1:5" ht="16.5">
      <c r="A251" s="207">
        <v>1</v>
      </c>
      <c r="B251" s="201" t="s">
        <v>714</v>
      </c>
      <c r="C251" s="163">
        <v>70</v>
      </c>
      <c r="D251" s="163">
        <v>20</v>
      </c>
      <c r="E251" s="163">
        <v>20</v>
      </c>
    </row>
    <row r="252" spans="1:5" ht="16.5">
      <c r="A252" s="207">
        <v>2</v>
      </c>
      <c r="B252" s="201" t="s">
        <v>715</v>
      </c>
      <c r="C252" s="163">
        <v>70</v>
      </c>
      <c r="D252" s="163">
        <v>20</v>
      </c>
      <c r="E252" s="163">
        <v>20</v>
      </c>
    </row>
    <row r="253" spans="1:5" ht="16.5">
      <c r="A253" s="207">
        <v>3</v>
      </c>
      <c r="B253" s="201" t="s">
        <v>716</v>
      </c>
      <c r="C253" s="163">
        <v>70</v>
      </c>
      <c r="D253" s="163">
        <v>20</v>
      </c>
      <c r="E253" s="163">
        <v>20</v>
      </c>
    </row>
    <row r="254" spans="1:5" ht="16.5">
      <c r="A254" s="207">
        <v>4</v>
      </c>
      <c r="B254" s="201" t="s">
        <v>717</v>
      </c>
      <c r="C254" s="163">
        <v>70</v>
      </c>
      <c r="D254" s="163">
        <v>20</v>
      </c>
      <c r="E254" s="163">
        <v>20</v>
      </c>
    </row>
    <row r="255" spans="1:5" ht="16.5">
      <c r="A255" s="207">
        <v>5</v>
      </c>
      <c r="B255" s="201" t="s">
        <v>718</v>
      </c>
      <c r="C255" s="163">
        <v>70</v>
      </c>
      <c r="D255" s="163">
        <v>20</v>
      </c>
      <c r="E255" s="163">
        <v>20</v>
      </c>
    </row>
    <row r="256" spans="1:5" ht="16.5">
      <c r="A256" s="207">
        <v>6</v>
      </c>
      <c r="B256" s="201" t="s">
        <v>719</v>
      </c>
      <c r="C256" s="163">
        <v>70</v>
      </c>
      <c r="D256" s="163">
        <v>20</v>
      </c>
      <c r="E256" s="163">
        <v>20</v>
      </c>
    </row>
    <row r="257" spans="1:5" ht="16.5">
      <c r="A257" s="207">
        <v>7</v>
      </c>
      <c r="B257" s="201" t="s">
        <v>720</v>
      </c>
      <c r="C257" s="163">
        <v>70</v>
      </c>
      <c r="D257" s="163">
        <v>20</v>
      </c>
      <c r="E257" s="163">
        <v>20</v>
      </c>
    </row>
    <row r="258" spans="1:5" ht="16.5">
      <c r="A258" s="207">
        <v>8</v>
      </c>
      <c r="B258" s="201" t="s">
        <v>721</v>
      </c>
      <c r="C258" s="163">
        <v>70</v>
      </c>
      <c r="D258" s="163">
        <v>20</v>
      </c>
      <c r="E258" s="163">
        <v>20</v>
      </c>
    </row>
    <row r="259" spans="1:5" ht="16.5">
      <c r="A259" s="207">
        <v>9</v>
      </c>
      <c r="B259" s="201" t="s">
        <v>722</v>
      </c>
      <c r="C259" s="163">
        <v>70</v>
      </c>
      <c r="D259" s="163">
        <v>20</v>
      </c>
      <c r="E259" s="163">
        <v>20</v>
      </c>
    </row>
    <row r="260" spans="1:5" ht="16.5">
      <c r="A260" s="207">
        <v>10</v>
      </c>
      <c r="B260" s="140" t="s">
        <v>248</v>
      </c>
      <c r="C260" s="163">
        <v>70</v>
      </c>
      <c r="D260" s="163">
        <v>20</v>
      </c>
      <c r="E260" s="163">
        <v>20</v>
      </c>
    </row>
    <row r="261" spans="1:5" s="18" customFormat="1" ht="16.5">
      <c r="A261" s="209" t="s">
        <v>258</v>
      </c>
      <c r="B261" s="213" t="s">
        <v>259</v>
      </c>
      <c r="C261" s="214"/>
      <c r="D261" s="163"/>
      <c r="E261" s="214"/>
    </row>
    <row r="262" spans="1:5" ht="16.5">
      <c r="A262" s="215">
        <v>1</v>
      </c>
      <c r="B262" s="216" t="s">
        <v>262</v>
      </c>
      <c r="C262" s="163">
        <v>70</v>
      </c>
      <c r="D262" s="163">
        <v>20</v>
      </c>
      <c r="E262" s="163">
        <v>20</v>
      </c>
    </row>
    <row r="263" spans="1:5" ht="16.5" customHeight="1">
      <c r="A263" s="207">
        <v>2</v>
      </c>
      <c r="B263" s="201" t="s">
        <v>594</v>
      </c>
      <c r="C263" s="163">
        <v>70</v>
      </c>
      <c r="D263" s="163">
        <v>20</v>
      </c>
      <c r="E263" s="163">
        <v>20</v>
      </c>
    </row>
    <row r="264" spans="1:5" ht="16.5" customHeight="1">
      <c r="A264" s="207">
        <v>3</v>
      </c>
      <c r="B264" s="201" t="s">
        <v>595</v>
      </c>
      <c r="C264" s="163">
        <v>70</v>
      </c>
      <c r="D264" s="163">
        <v>20</v>
      </c>
      <c r="E264" s="163">
        <v>20</v>
      </c>
    </row>
    <row r="265" spans="1:5" ht="16.5" customHeight="1">
      <c r="A265" s="207">
        <v>4</v>
      </c>
      <c r="B265" s="201" t="s">
        <v>596</v>
      </c>
      <c r="C265" s="163">
        <v>70</v>
      </c>
      <c r="D265" s="163">
        <v>20</v>
      </c>
      <c r="E265" s="163">
        <v>20</v>
      </c>
    </row>
    <row r="266" spans="1:5" ht="16.5" customHeight="1">
      <c r="A266" s="207">
        <v>5</v>
      </c>
      <c r="B266" s="201" t="s">
        <v>597</v>
      </c>
      <c r="C266" s="163">
        <v>70</v>
      </c>
      <c r="D266" s="163">
        <v>20</v>
      </c>
      <c r="E266" s="163">
        <v>20</v>
      </c>
    </row>
    <row r="267" spans="1:5" ht="16.5" customHeight="1">
      <c r="A267" s="207">
        <v>6</v>
      </c>
      <c r="B267" s="201" t="s">
        <v>598</v>
      </c>
      <c r="C267" s="163">
        <v>70</v>
      </c>
      <c r="D267" s="163">
        <v>20</v>
      </c>
      <c r="E267" s="163">
        <v>20</v>
      </c>
    </row>
    <row r="268" spans="1:5" ht="16.5">
      <c r="A268" s="215">
        <v>7</v>
      </c>
      <c r="B268" s="217" t="s">
        <v>260</v>
      </c>
      <c r="C268" s="163">
        <v>70</v>
      </c>
      <c r="D268" s="163">
        <v>20</v>
      </c>
      <c r="E268" s="163">
        <v>20</v>
      </c>
    </row>
    <row r="269" spans="1:5" ht="15">
      <c r="A269" s="218"/>
      <c r="B269" s="219"/>
      <c r="C269" s="219"/>
      <c r="D269" s="219"/>
      <c r="E269" s="219"/>
    </row>
  </sheetData>
  <mergeCells count="12">
    <mergeCell ref="A1:C1"/>
    <mergeCell ref="A8:A10"/>
    <mergeCell ref="B8:B10"/>
    <mergeCell ref="C8:E8"/>
    <mergeCell ref="C9:C10"/>
    <mergeCell ref="D9:D10"/>
    <mergeCell ref="E9:E10"/>
    <mergeCell ref="A4:E4"/>
    <mergeCell ref="A5:E5"/>
    <mergeCell ref="A6:E6"/>
    <mergeCell ref="A2:B2"/>
    <mergeCell ref="A3:E3"/>
  </mergeCells>
  <printOptions horizontalCentered="1"/>
  <pageMargins left="0.7874015748031497" right="0" top="0.5511811023622047" bottom="0.3149606299212598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4" sqref="A4:E4"/>
    </sheetView>
  </sheetViews>
  <sheetFormatPr defaultColWidth="9.140625" defaultRowHeight="12.75"/>
  <cols>
    <col min="1" max="1" width="4.421875" style="17" customWidth="1"/>
    <col min="2" max="2" width="45.421875" style="17" customWidth="1"/>
    <col min="3" max="3" width="12.7109375" style="17" bestFit="1" customWidth="1"/>
    <col min="4" max="4" width="11.8515625" style="17" bestFit="1" customWidth="1"/>
    <col min="5" max="5" width="10.8515625" style="17" bestFit="1" customWidth="1"/>
    <col min="6" max="16384" width="9.140625" style="17" customWidth="1"/>
  </cols>
  <sheetData>
    <row r="1" spans="1:5" ht="27" customHeight="1">
      <c r="A1" s="405" t="s">
        <v>340</v>
      </c>
      <c r="B1" s="405"/>
      <c r="D1" s="425" t="s">
        <v>430</v>
      </c>
      <c r="E1" s="425"/>
    </row>
    <row r="2" spans="1:5" ht="20.25" customHeight="1">
      <c r="A2" s="404" t="s">
        <v>244</v>
      </c>
      <c r="B2" s="404"/>
      <c r="C2" s="404"/>
      <c r="D2" s="404"/>
      <c r="E2" s="404"/>
    </row>
    <row r="3" spans="1:5" ht="20.25" customHeight="1">
      <c r="A3" s="426" t="s">
        <v>826</v>
      </c>
      <c r="B3" s="426"/>
      <c r="C3" s="426"/>
      <c r="D3" s="426"/>
      <c r="E3" s="426"/>
    </row>
    <row r="4" spans="1:5" ht="30.75" customHeight="1">
      <c r="A4" s="378" t="s">
        <v>922</v>
      </c>
      <c r="B4" s="378"/>
      <c r="C4" s="378"/>
      <c r="D4" s="378"/>
      <c r="E4" s="378"/>
    </row>
    <row r="5" spans="4:6" ht="16.5">
      <c r="D5" s="415"/>
      <c r="E5" s="415"/>
      <c r="F5" s="3"/>
    </row>
    <row r="6" spans="1:5" ht="16.5">
      <c r="A6" s="2"/>
      <c r="D6" s="424" t="s">
        <v>365</v>
      </c>
      <c r="E6" s="424"/>
    </row>
    <row r="7" spans="1:5" ht="12.75">
      <c r="A7" s="416" t="s">
        <v>289</v>
      </c>
      <c r="B7" s="418" t="s">
        <v>287</v>
      </c>
      <c r="C7" s="418" t="s">
        <v>185</v>
      </c>
      <c r="D7" s="420" t="s">
        <v>286</v>
      </c>
      <c r="E7" s="421"/>
    </row>
    <row r="8" spans="1:5" ht="12.75">
      <c r="A8" s="417"/>
      <c r="B8" s="419" t="s">
        <v>287</v>
      </c>
      <c r="C8" s="419"/>
      <c r="D8" s="422"/>
      <c r="E8" s="423"/>
    </row>
    <row r="9" spans="1:5" ht="33">
      <c r="A9" s="417"/>
      <c r="B9" s="419"/>
      <c r="C9" s="419"/>
      <c r="D9" s="107" t="s">
        <v>416</v>
      </c>
      <c r="E9" s="107" t="s">
        <v>417</v>
      </c>
    </row>
    <row r="10" spans="1:6" ht="26.25" customHeight="1">
      <c r="A10" s="108" t="s">
        <v>288</v>
      </c>
      <c r="B10" s="109" t="s">
        <v>418</v>
      </c>
      <c r="C10" s="110">
        <f>SUM(C11:C20)</f>
        <v>120154</v>
      </c>
      <c r="D10" s="110">
        <f>SUM(D11:D20)</f>
        <v>71300</v>
      </c>
      <c r="E10" s="110">
        <f>SUM(E11:E20)</f>
        <v>48854</v>
      </c>
      <c r="F10" s="136"/>
    </row>
    <row r="11" spans="1:6" ht="18">
      <c r="A11" s="80">
        <v>1</v>
      </c>
      <c r="B11" s="95" t="s">
        <v>215</v>
      </c>
      <c r="C11" s="111">
        <f aca="true" t="shared" si="0" ref="C11:C22">D11+E11</f>
        <v>20790</v>
      </c>
      <c r="D11" s="111">
        <v>16800</v>
      </c>
      <c r="E11" s="111">
        <v>3990</v>
      </c>
      <c r="F11" s="136"/>
    </row>
    <row r="12" spans="1:6" ht="18">
      <c r="A12" s="80">
        <v>2</v>
      </c>
      <c r="B12" s="95" t="s">
        <v>214</v>
      </c>
      <c r="C12" s="111">
        <f t="shared" si="0"/>
        <v>2330</v>
      </c>
      <c r="D12" s="111">
        <v>2000</v>
      </c>
      <c r="E12" s="111">
        <v>330</v>
      </c>
      <c r="F12" s="136"/>
    </row>
    <row r="13" spans="1:5" ht="36" customHeight="1">
      <c r="A13" s="80">
        <v>3</v>
      </c>
      <c r="B13" s="54" t="s">
        <v>419</v>
      </c>
      <c r="C13" s="111">
        <f t="shared" si="0"/>
        <v>8950</v>
      </c>
      <c r="D13" s="111">
        <v>8500</v>
      </c>
      <c r="E13" s="111">
        <v>450</v>
      </c>
    </row>
    <row r="14" spans="1:5" ht="36">
      <c r="A14" s="80">
        <v>4</v>
      </c>
      <c r="B14" s="54" t="s">
        <v>420</v>
      </c>
      <c r="C14" s="111">
        <f t="shared" si="0"/>
        <v>10160</v>
      </c>
      <c r="D14" s="111"/>
      <c r="E14" s="111">
        <v>10160</v>
      </c>
    </row>
    <row r="15" spans="1:5" ht="36">
      <c r="A15" s="80">
        <v>5</v>
      </c>
      <c r="B15" s="86" t="s">
        <v>459</v>
      </c>
      <c r="C15" s="111">
        <f t="shared" si="0"/>
        <v>5465</v>
      </c>
      <c r="D15" s="111"/>
      <c r="E15" s="111">
        <v>5465</v>
      </c>
    </row>
    <row r="16" spans="1:5" ht="26.25" customHeight="1">
      <c r="A16" s="80">
        <v>6</v>
      </c>
      <c r="B16" s="54" t="s">
        <v>421</v>
      </c>
      <c r="C16" s="111">
        <f t="shared" si="0"/>
        <v>6035</v>
      </c>
      <c r="D16" s="111">
        <v>5000</v>
      </c>
      <c r="E16" s="111">
        <v>1035</v>
      </c>
    </row>
    <row r="17" spans="1:5" ht="36">
      <c r="A17" s="80">
        <v>7</v>
      </c>
      <c r="B17" s="54" t="s">
        <v>422</v>
      </c>
      <c r="C17" s="111">
        <f t="shared" si="0"/>
        <v>63200</v>
      </c>
      <c r="D17" s="111">
        <v>39000</v>
      </c>
      <c r="E17" s="111">
        <v>24200</v>
      </c>
    </row>
    <row r="18" spans="1:5" ht="25.5" customHeight="1">
      <c r="A18" s="80">
        <v>8</v>
      </c>
      <c r="B18" s="54" t="s">
        <v>441</v>
      </c>
      <c r="C18" s="111">
        <f t="shared" si="0"/>
        <v>770</v>
      </c>
      <c r="D18" s="111"/>
      <c r="E18" s="111">
        <v>770</v>
      </c>
    </row>
    <row r="19" spans="1:5" ht="27.75" customHeight="1">
      <c r="A19" s="80">
        <v>9</v>
      </c>
      <c r="B19" s="54" t="s">
        <v>181</v>
      </c>
      <c r="C19" s="111">
        <f t="shared" si="0"/>
        <v>1300</v>
      </c>
      <c r="D19" s="111"/>
      <c r="E19" s="111">
        <v>1300</v>
      </c>
    </row>
    <row r="20" spans="1:5" ht="27.75" customHeight="1">
      <c r="A20" s="80">
        <v>10</v>
      </c>
      <c r="B20" s="54" t="s">
        <v>216</v>
      </c>
      <c r="C20" s="111">
        <f t="shared" si="0"/>
        <v>1154</v>
      </c>
      <c r="D20" s="111"/>
      <c r="E20" s="111">
        <v>1154</v>
      </c>
    </row>
    <row r="21" spans="1:5" ht="33" customHeight="1">
      <c r="A21" s="91" t="s">
        <v>279</v>
      </c>
      <c r="B21" s="87" t="s">
        <v>423</v>
      </c>
      <c r="C21" s="114">
        <f t="shared" si="0"/>
        <v>68960</v>
      </c>
      <c r="D21" s="114">
        <v>49350</v>
      </c>
      <c r="E21" s="114">
        <v>19610</v>
      </c>
    </row>
    <row r="22" spans="1:5" ht="27" customHeight="1">
      <c r="A22" s="91" t="s">
        <v>280</v>
      </c>
      <c r="B22" s="87" t="s">
        <v>424</v>
      </c>
      <c r="C22" s="114">
        <f t="shared" si="0"/>
        <v>26427</v>
      </c>
      <c r="D22" s="114">
        <v>26427</v>
      </c>
      <c r="E22" s="115"/>
    </row>
    <row r="23" spans="1:6" ht="18" customHeight="1">
      <c r="A23" s="112"/>
      <c r="B23" s="89"/>
      <c r="C23" s="90"/>
      <c r="D23" s="90"/>
      <c r="E23" s="90"/>
      <c r="F23" s="136"/>
    </row>
    <row r="24" ht="16.5">
      <c r="A24" s="1"/>
    </row>
  </sheetData>
  <mergeCells count="11">
    <mergeCell ref="A1:B1"/>
    <mergeCell ref="D1:E1"/>
    <mergeCell ref="A2:E2"/>
    <mergeCell ref="A3:E3"/>
    <mergeCell ref="A4:E4"/>
    <mergeCell ref="D5:E5"/>
    <mergeCell ref="A7:A9"/>
    <mergeCell ref="B7:B9"/>
    <mergeCell ref="C7:C9"/>
    <mergeCell ref="D7:E8"/>
    <mergeCell ref="D6:E6"/>
  </mergeCells>
  <printOptions/>
  <pageMargins left="1.33" right="0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35"/>
  <sheetViews>
    <sheetView workbookViewId="0" topLeftCell="A1">
      <selection activeCell="C26" sqref="C26"/>
    </sheetView>
  </sheetViews>
  <sheetFormatPr defaultColWidth="9.140625" defaultRowHeight="12.75"/>
  <cols>
    <col min="1" max="1" width="25.57421875" style="44" customWidth="1"/>
    <col min="2" max="2" width="1.1484375" style="44" customWidth="1"/>
    <col min="3" max="3" width="27.57421875" style="44" customWidth="1"/>
    <col min="4" max="16384" width="7.8515625" style="44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0"/>
  <sheetViews>
    <sheetView workbookViewId="0" topLeftCell="A1">
      <selection activeCell="A4" sqref="A4:F4"/>
    </sheetView>
  </sheetViews>
  <sheetFormatPr defaultColWidth="9.140625" defaultRowHeight="21.75" customHeight="1"/>
  <cols>
    <col min="1" max="1" width="6.57421875" style="156" customWidth="1"/>
    <col min="2" max="2" width="51.421875" style="156" customWidth="1"/>
    <col min="3" max="3" width="20.8515625" style="156" customWidth="1"/>
    <col min="4" max="4" width="11.28125" style="156" hidden="1" customWidth="1"/>
    <col min="5" max="5" width="0" style="156" hidden="1" customWidth="1"/>
    <col min="6" max="6" width="17.7109375" style="156" customWidth="1"/>
    <col min="7" max="16384" width="9.140625" style="156" customWidth="1"/>
  </cols>
  <sheetData>
    <row r="1" spans="1:6" ht="21.75" customHeight="1">
      <c r="A1" s="361" t="s">
        <v>484</v>
      </c>
      <c r="B1" s="362"/>
      <c r="C1" s="356"/>
      <c r="D1" s="356"/>
      <c r="E1" s="356" t="s">
        <v>188</v>
      </c>
      <c r="F1" s="356"/>
    </row>
    <row r="2" spans="1:6" ht="21.75" customHeight="1">
      <c r="A2" s="356"/>
      <c r="B2" s="356"/>
      <c r="D2" s="220"/>
      <c r="F2" s="157"/>
    </row>
    <row r="3" spans="1:6" ht="21.75" customHeight="1">
      <c r="A3" s="357" t="s">
        <v>817</v>
      </c>
      <c r="B3" s="357"/>
      <c r="C3" s="357"/>
      <c r="D3" s="357"/>
      <c r="E3" s="357"/>
      <c r="F3" s="357"/>
    </row>
    <row r="4" spans="1:6" ht="21.75" customHeight="1">
      <c r="A4" s="358" t="s">
        <v>922</v>
      </c>
      <c r="B4" s="358"/>
      <c r="C4" s="358"/>
      <c r="D4" s="358"/>
      <c r="E4" s="358"/>
      <c r="F4" s="358"/>
    </row>
    <row r="5" spans="1:6" ht="14.25" customHeight="1">
      <c r="A5"/>
      <c r="B5"/>
      <c r="C5"/>
      <c r="D5"/>
      <c r="E5"/>
      <c r="F5"/>
    </row>
    <row r="6" spans="1:6" ht="21.75" customHeight="1">
      <c r="A6" s="189"/>
      <c r="B6" s="190"/>
      <c r="C6" s="359"/>
      <c r="D6" s="359"/>
      <c r="E6" s="359" t="s">
        <v>392</v>
      </c>
      <c r="F6" s="359"/>
    </row>
    <row r="7" spans="1:6" ht="21.75" customHeight="1">
      <c r="A7" s="371" t="s">
        <v>289</v>
      </c>
      <c r="B7" s="374" t="s">
        <v>472</v>
      </c>
      <c r="C7" s="374" t="s">
        <v>473</v>
      </c>
      <c r="D7" s="366" t="s">
        <v>829</v>
      </c>
      <c r="E7" s="366" t="s">
        <v>830</v>
      </c>
      <c r="F7" s="275"/>
    </row>
    <row r="8" spans="1:6" ht="21.75" customHeight="1">
      <c r="A8" s="372"/>
      <c r="B8" s="375"/>
      <c r="C8" s="375"/>
      <c r="D8" s="367"/>
      <c r="E8" s="367"/>
      <c r="F8" s="369" t="s">
        <v>831</v>
      </c>
    </row>
    <row r="9" spans="1:6" ht="59.25" customHeight="1">
      <c r="A9" s="373"/>
      <c r="B9" s="376"/>
      <c r="C9" s="376"/>
      <c r="D9" s="368"/>
      <c r="E9" s="368"/>
      <c r="F9" s="370"/>
    </row>
    <row r="10" spans="1:6" ht="21.75" customHeight="1">
      <c r="A10" s="274" t="s">
        <v>277</v>
      </c>
      <c r="B10" s="274" t="s">
        <v>284</v>
      </c>
      <c r="C10" s="276" t="s">
        <v>356</v>
      </c>
      <c r="D10" s="277" t="s">
        <v>832</v>
      </c>
      <c r="E10" s="278" t="s">
        <v>833</v>
      </c>
      <c r="F10" s="279">
        <v>1</v>
      </c>
    </row>
    <row r="11" spans="1:6" s="221" customFormat="1" ht="21.75" customHeight="1">
      <c r="A11" s="280"/>
      <c r="B11" s="281" t="s">
        <v>808</v>
      </c>
      <c r="C11" s="282"/>
      <c r="D11" s="283"/>
      <c r="E11" s="283"/>
      <c r="F11" s="284">
        <v>1495536</v>
      </c>
    </row>
    <row r="12" spans="1:6" ht="21.75" customHeight="1">
      <c r="A12" s="285" t="s">
        <v>189</v>
      </c>
      <c r="B12" s="262" t="s">
        <v>190</v>
      </c>
      <c r="C12" s="286"/>
      <c r="D12" s="287"/>
      <c r="E12" s="287"/>
      <c r="F12" s="258">
        <v>371400</v>
      </c>
    </row>
    <row r="13" spans="1:6" ht="21.75" customHeight="1">
      <c r="A13" s="288" t="s">
        <v>834</v>
      </c>
      <c r="B13" s="289" t="s">
        <v>835</v>
      </c>
      <c r="C13" s="288"/>
      <c r="D13" s="290"/>
      <c r="E13" s="290"/>
      <c r="F13" s="230">
        <v>201400</v>
      </c>
    </row>
    <row r="14" spans="1:6" ht="21.75" customHeight="1">
      <c r="A14" s="259" t="s">
        <v>278</v>
      </c>
      <c r="B14" s="291" t="s">
        <v>191</v>
      </c>
      <c r="C14" s="292"/>
      <c r="D14" s="293"/>
      <c r="E14" s="293"/>
      <c r="F14" s="294">
        <v>1900</v>
      </c>
    </row>
    <row r="15" spans="1:6" ht="21.75" customHeight="1">
      <c r="A15" s="222"/>
      <c r="B15" s="223" t="s">
        <v>772</v>
      </c>
      <c r="C15" s="222"/>
      <c r="D15" s="295"/>
      <c r="E15" s="295"/>
      <c r="F15" s="224">
        <v>1200</v>
      </c>
    </row>
    <row r="16" spans="1:6" ht="21.75" customHeight="1">
      <c r="A16" s="225">
        <v>1</v>
      </c>
      <c r="B16" s="226" t="s">
        <v>773</v>
      </c>
      <c r="C16" s="364" t="s">
        <v>774</v>
      </c>
      <c r="D16" s="296"/>
      <c r="E16" s="297"/>
      <c r="F16" s="256">
        <v>300</v>
      </c>
    </row>
    <row r="17" spans="1:6" ht="21.75" customHeight="1">
      <c r="A17" s="225">
        <v>2</v>
      </c>
      <c r="B17" s="226" t="s">
        <v>836</v>
      </c>
      <c r="C17" s="365"/>
      <c r="D17" s="296"/>
      <c r="E17" s="297"/>
      <c r="F17" s="256">
        <v>100</v>
      </c>
    </row>
    <row r="18" spans="1:6" ht="21.75" customHeight="1">
      <c r="A18" s="225">
        <v>3</v>
      </c>
      <c r="B18" s="226" t="s">
        <v>837</v>
      </c>
      <c r="C18" s="225" t="s">
        <v>195</v>
      </c>
      <c r="D18" s="296"/>
      <c r="E18" s="297"/>
      <c r="F18" s="256">
        <v>100</v>
      </c>
    </row>
    <row r="19" spans="1:6" ht="21.75" customHeight="1">
      <c r="A19" s="225">
        <v>4</v>
      </c>
      <c r="B19" s="226" t="s">
        <v>838</v>
      </c>
      <c r="C19" s="364" t="s">
        <v>759</v>
      </c>
      <c r="D19" s="296"/>
      <c r="E19" s="297"/>
      <c r="F19" s="256">
        <v>200</v>
      </c>
    </row>
    <row r="20" spans="1:6" ht="21.75" customHeight="1">
      <c r="A20" s="225">
        <v>5</v>
      </c>
      <c r="B20" s="226" t="s">
        <v>839</v>
      </c>
      <c r="C20" s="365"/>
      <c r="D20" s="296"/>
      <c r="E20" s="297"/>
      <c r="F20" s="256">
        <v>200</v>
      </c>
    </row>
    <row r="21" spans="1:6" ht="30.75" customHeight="1">
      <c r="A21" s="225">
        <v>6</v>
      </c>
      <c r="B21" s="226" t="s">
        <v>775</v>
      </c>
      <c r="C21" s="225" t="s">
        <v>840</v>
      </c>
      <c r="D21" s="296"/>
      <c r="E21" s="297"/>
      <c r="F21" s="256">
        <v>300</v>
      </c>
    </row>
    <row r="22" spans="1:6" ht="21.75" customHeight="1">
      <c r="A22" s="227"/>
      <c r="B22" s="223" t="s">
        <v>841</v>
      </c>
      <c r="C22" s="228"/>
      <c r="D22" s="298"/>
      <c r="E22" s="298"/>
      <c r="F22" s="229">
        <v>700</v>
      </c>
    </row>
    <row r="23" spans="1:6" ht="21.75" customHeight="1">
      <c r="A23" s="259" t="s">
        <v>279</v>
      </c>
      <c r="B23" s="291" t="s">
        <v>776</v>
      </c>
      <c r="C23" s="259"/>
      <c r="D23" s="290"/>
      <c r="E23" s="290"/>
      <c r="F23" s="230">
        <v>158500</v>
      </c>
    </row>
    <row r="24" spans="1:6" ht="21.75" customHeight="1">
      <c r="A24" s="227"/>
      <c r="B24" s="231" t="s">
        <v>777</v>
      </c>
      <c r="C24" s="232"/>
      <c r="D24" s="299"/>
      <c r="E24" s="299"/>
      <c r="F24" s="233">
        <v>15000</v>
      </c>
    </row>
    <row r="25" spans="1:6" ht="21.75" customHeight="1">
      <c r="A25" s="234" t="s">
        <v>295</v>
      </c>
      <c r="B25" s="223" t="s">
        <v>778</v>
      </c>
      <c r="C25" s="222"/>
      <c r="D25" s="300"/>
      <c r="E25" s="300"/>
      <c r="F25" s="235">
        <v>2363</v>
      </c>
    </row>
    <row r="26" spans="1:6" ht="21.75" customHeight="1">
      <c r="A26" s="236">
        <v>1</v>
      </c>
      <c r="B26" s="226" t="s">
        <v>784</v>
      </c>
      <c r="C26" s="225" t="s">
        <v>779</v>
      </c>
      <c r="D26" s="301">
        <v>7203612</v>
      </c>
      <c r="E26" s="302"/>
      <c r="F26" s="256">
        <v>206</v>
      </c>
    </row>
    <row r="27" spans="1:6" ht="21.75" customHeight="1">
      <c r="A27" s="236">
        <v>2</v>
      </c>
      <c r="B27" s="226" t="s">
        <v>842</v>
      </c>
      <c r="C27" s="225" t="s">
        <v>783</v>
      </c>
      <c r="D27" s="301">
        <v>7238118</v>
      </c>
      <c r="E27" s="302"/>
      <c r="F27" s="256">
        <v>500</v>
      </c>
    </row>
    <row r="28" spans="1:6" ht="35.25" customHeight="1">
      <c r="A28" s="236">
        <v>3</v>
      </c>
      <c r="B28" s="226" t="s">
        <v>843</v>
      </c>
      <c r="C28" s="225" t="s">
        <v>844</v>
      </c>
      <c r="D28" s="301">
        <v>7222065</v>
      </c>
      <c r="E28" s="302"/>
      <c r="F28" s="256">
        <v>657</v>
      </c>
    </row>
    <row r="29" spans="1:6" ht="32.25" customHeight="1">
      <c r="A29" s="236">
        <v>4</v>
      </c>
      <c r="B29" s="226" t="s">
        <v>781</v>
      </c>
      <c r="C29" s="364" t="s">
        <v>845</v>
      </c>
      <c r="D29" s="301">
        <v>7000940</v>
      </c>
      <c r="E29" s="302"/>
      <c r="F29" s="256">
        <v>500</v>
      </c>
    </row>
    <row r="30" spans="1:6" ht="31.5" customHeight="1">
      <c r="A30" s="236">
        <v>5</v>
      </c>
      <c r="B30" s="226" t="s">
        <v>782</v>
      </c>
      <c r="C30" s="365"/>
      <c r="D30" s="301">
        <v>7170801</v>
      </c>
      <c r="E30" s="302"/>
      <c r="F30" s="256">
        <v>500</v>
      </c>
    </row>
    <row r="31" spans="1:6" ht="21.75" customHeight="1">
      <c r="A31" s="234" t="s">
        <v>296</v>
      </c>
      <c r="B31" s="223" t="s">
        <v>780</v>
      </c>
      <c r="C31" s="222"/>
      <c r="D31" s="300"/>
      <c r="E31" s="300"/>
      <c r="F31" s="235">
        <v>11237</v>
      </c>
    </row>
    <row r="32" spans="1:6" ht="21.75" customHeight="1">
      <c r="A32" s="236">
        <v>1</v>
      </c>
      <c r="B32" s="226" t="s">
        <v>846</v>
      </c>
      <c r="C32" s="225" t="s">
        <v>845</v>
      </c>
      <c r="D32" s="301">
        <v>7263821</v>
      </c>
      <c r="E32" s="301"/>
      <c r="F32" s="256">
        <v>6037</v>
      </c>
    </row>
    <row r="33" spans="1:6" ht="36" customHeight="1">
      <c r="A33" s="236">
        <v>2</v>
      </c>
      <c r="B33" s="226" t="s">
        <v>789</v>
      </c>
      <c r="C33" s="225" t="s">
        <v>847</v>
      </c>
      <c r="D33" s="301">
        <v>7236378</v>
      </c>
      <c r="E33" s="301"/>
      <c r="F33" s="256">
        <v>500</v>
      </c>
    </row>
    <row r="34" spans="1:6" ht="33.75" customHeight="1">
      <c r="A34" s="236">
        <v>3</v>
      </c>
      <c r="B34" s="226" t="s">
        <v>848</v>
      </c>
      <c r="C34" s="225" t="s">
        <v>783</v>
      </c>
      <c r="D34" s="301">
        <v>7286254</v>
      </c>
      <c r="E34" s="301"/>
      <c r="F34" s="256">
        <v>2200</v>
      </c>
    </row>
    <row r="35" spans="1:6" ht="21.75" customHeight="1">
      <c r="A35" s="236">
        <v>4</v>
      </c>
      <c r="B35" s="226" t="s">
        <v>849</v>
      </c>
      <c r="C35" s="225" t="s">
        <v>783</v>
      </c>
      <c r="D35" s="301">
        <v>7000928</v>
      </c>
      <c r="E35" s="301"/>
      <c r="F35" s="256">
        <v>1000</v>
      </c>
    </row>
    <row r="36" spans="1:6" ht="30" customHeight="1">
      <c r="A36" s="236">
        <v>5</v>
      </c>
      <c r="B36" s="226" t="s">
        <v>850</v>
      </c>
      <c r="C36" s="225" t="s">
        <v>851</v>
      </c>
      <c r="D36" s="301" t="s">
        <v>852</v>
      </c>
      <c r="E36" s="301"/>
      <c r="F36" s="256">
        <v>300</v>
      </c>
    </row>
    <row r="37" spans="1:6" ht="21.75" customHeight="1">
      <c r="A37" s="236">
        <v>6</v>
      </c>
      <c r="B37" s="226" t="s">
        <v>791</v>
      </c>
      <c r="C37" s="225" t="s">
        <v>853</v>
      </c>
      <c r="D37" s="301">
        <v>7259733</v>
      </c>
      <c r="E37" s="302"/>
      <c r="F37" s="256">
        <v>1200</v>
      </c>
    </row>
    <row r="38" spans="1:6" ht="21.75" customHeight="1">
      <c r="A38" s="234" t="s">
        <v>297</v>
      </c>
      <c r="B38" s="223" t="s">
        <v>785</v>
      </c>
      <c r="C38" s="222"/>
      <c r="D38" s="303"/>
      <c r="E38" s="303"/>
      <c r="F38" s="229">
        <v>1400</v>
      </c>
    </row>
    <row r="39" spans="1:6" ht="21.75" customHeight="1">
      <c r="A39" s="236">
        <v>1</v>
      </c>
      <c r="B39" s="226" t="s">
        <v>786</v>
      </c>
      <c r="C39" s="363" t="s">
        <v>787</v>
      </c>
      <c r="D39" s="301">
        <v>7259854</v>
      </c>
      <c r="E39" s="301"/>
      <c r="F39" s="256">
        <v>600</v>
      </c>
    </row>
    <row r="40" spans="1:6" ht="21.75" customHeight="1">
      <c r="A40" s="236">
        <v>2</v>
      </c>
      <c r="B40" s="226" t="s">
        <v>788</v>
      </c>
      <c r="C40" s="363"/>
      <c r="D40" s="301">
        <v>7259705</v>
      </c>
      <c r="E40" s="301"/>
      <c r="F40" s="256">
        <v>400</v>
      </c>
    </row>
    <row r="41" spans="1:6" ht="37.5" customHeight="1">
      <c r="A41" s="236">
        <v>3</v>
      </c>
      <c r="B41" s="226" t="s">
        <v>854</v>
      </c>
      <c r="C41" s="225" t="s">
        <v>855</v>
      </c>
      <c r="D41" s="301">
        <v>7320550</v>
      </c>
      <c r="E41" s="301"/>
      <c r="F41" s="256">
        <v>400</v>
      </c>
    </row>
    <row r="42" spans="1:6" ht="21.75" customHeight="1">
      <c r="A42" s="227"/>
      <c r="B42" s="240" t="s">
        <v>207</v>
      </c>
      <c r="C42" s="241"/>
      <c r="D42" s="299"/>
      <c r="E42" s="299"/>
      <c r="F42" s="233">
        <v>41000</v>
      </c>
    </row>
    <row r="43" spans="1:6" ht="21.75" customHeight="1">
      <c r="A43" s="242" t="s">
        <v>295</v>
      </c>
      <c r="B43" s="243" t="s">
        <v>197</v>
      </c>
      <c r="C43" s="242"/>
      <c r="D43" s="304"/>
      <c r="E43" s="304"/>
      <c r="F43" s="229">
        <v>21000</v>
      </c>
    </row>
    <row r="44" spans="1:6" ht="30" customHeight="1">
      <c r="A44" s="244">
        <v>1</v>
      </c>
      <c r="B44" s="226" t="s">
        <v>856</v>
      </c>
      <c r="C44" s="360" t="s">
        <v>759</v>
      </c>
      <c r="D44" s="301">
        <v>7274091</v>
      </c>
      <c r="E44" s="301">
        <v>223</v>
      </c>
      <c r="F44" s="256">
        <v>7000</v>
      </c>
    </row>
    <row r="45" spans="1:6" ht="21.75" customHeight="1">
      <c r="A45" s="244">
        <v>2</v>
      </c>
      <c r="B45" s="226" t="s">
        <v>792</v>
      </c>
      <c r="C45" s="360"/>
      <c r="D45" s="301">
        <v>7000740</v>
      </c>
      <c r="E45" s="301">
        <v>223</v>
      </c>
      <c r="F45" s="256">
        <v>830</v>
      </c>
    </row>
    <row r="46" spans="1:6" ht="21.75" customHeight="1">
      <c r="A46" s="244">
        <v>3</v>
      </c>
      <c r="B46" s="226" t="s">
        <v>793</v>
      </c>
      <c r="C46" s="360"/>
      <c r="D46" s="301">
        <v>7000725</v>
      </c>
      <c r="E46" s="301">
        <v>223</v>
      </c>
      <c r="F46" s="256">
        <v>380</v>
      </c>
    </row>
    <row r="47" spans="1:6" ht="21.75" customHeight="1">
      <c r="A47" s="244">
        <v>4</v>
      </c>
      <c r="B47" s="226" t="s">
        <v>90</v>
      </c>
      <c r="C47" s="360"/>
      <c r="D47" s="301" t="s">
        <v>857</v>
      </c>
      <c r="E47" s="301">
        <v>223</v>
      </c>
      <c r="F47" s="256">
        <v>500</v>
      </c>
    </row>
    <row r="48" spans="1:6" ht="21.75" customHeight="1">
      <c r="A48" s="244">
        <v>5</v>
      </c>
      <c r="B48" s="226" t="s">
        <v>91</v>
      </c>
      <c r="C48" s="360"/>
      <c r="D48" s="301" t="s">
        <v>858</v>
      </c>
      <c r="E48" s="301">
        <v>223</v>
      </c>
      <c r="F48" s="256">
        <v>8000</v>
      </c>
    </row>
    <row r="49" spans="1:6" ht="33" customHeight="1">
      <c r="A49" s="244">
        <v>6</v>
      </c>
      <c r="B49" s="226" t="s">
        <v>859</v>
      </c>
      <c r="C49" s="360"/>
      <c r="D49" s="301">
        <v>7318280</v>
      </c>
      <c r="E49" s="301">
        <v>223</v>
      </c>
      <c r="F49" s="256">
        <v>3000</v>
      </c>
    </row>
    <row r="50" spans="1:6" ht="21.75" customHeight="1">
      <c r="A50" s="244">
        <v>7</v>
      </c>
      <c r="B50" s="226" t="s">
        <v>794</v>
      </c>
      <c r="C50" s="360"/>
      <c r="D50" s="301" t="s">
        <v>860</v>
      </c>
      <c r="E50" s="301">
        <v>223</v>
      </c>
      <c r="F50" s="256">
        <v>1290</v>
      </c>
    </row>
    <row r="51" spans="1:6" ht="21.75" customHeight="1">
      <c r="A51" s="242" t="s">
        <v>296</v>
      </c>
      <c r="B51" s="243" t="s">
        <v>89</v>
      </c>
      <c r="C51" s="242"/>
      <c r="D51" s="305"/>
      <c r="E51" s="305"/>
      <c r="F51" s="229">
        <v>10000</v>
      </c>
    </row>
    <row r="52" spans="1:6" ht="21.75" customHeight="1">
      <c r="A52" s="244">
        <v>1</v>
      </c>
      <c r="B52" s="245" t="s">
        <v>92</v>
      </c>
      <c r="C52" s="244" t="s">
        <v>93</v>
      </c>
      <c r="D52" s="306">
        <v>7036386</v>
      </c>
      <c r="E52" s="306">
        <v>223</v>
      </c>
      <c r="F52" s="256">
        <v>10000</v>
      </c>
    </row>
    <row r="53" spans="1:6" ht="21.75" customHeight="1">
      <c r="A53" s="234" t="s">
        <v>297</v>
      </c>
      <c r="B53" s="223" t="s">
        <v>785</v>
      </c>
      <c r="C53" s="222"/>
      <c r="D53" s="303"/>
      <c r="E53" s="303"/>
      <c r="F53" s="229">
        <v>10000</v>
      </c>
    </row>
    <row r="54" spans="1:6" ht="21.75" customHeight="1">
      <c r="A54" s="236">
        <v>1</v>
      </c>
      <c r="B54" s="226" t="s">
        <v>861</v>
      </c>
      <c r="C54" s="244" t="s">
        <v>759</v>
      </c>
      <c r="D54" s="301"/>
      <c r="E54" s="301">
        <v>223</v>
      </c>
      <c r="F54" s="256">
        <v>10000</v>
      </c>
    </row>
    <row r="55" spans="1:6" ht="21.75" customHeight="1">
      <c r="A55" s="227"/>
      <c r="B55" s="240" t="s">
        <v>862</v>
      </c>
      <c r="C55" s="240"/>
      <c r="D55" s="299"/>
      <c r="E55" s="299"/>
      <c r="F55" s="233">
        <v>10000</v>
      </c>
    </row>
    <row r="56" spans="1:6" ht="21.75" customHeight="1">
      <c r="A56" s="242" t="s">
        <v>295</v>
      </c>
      <c r="B56" s="243" t="s">
        <v>197</v>
      </c>
      <c r="C56" s="242"/>
      <c r="D56" s="306"/>
      <c r="E56" s="306"/>
      <c r="F56" s="229">
        <v>930</v>
      </c>
    </row>
    <row r="57" spans="1:6" ht="33.75" customHeight="1">
      <c r="A57" s="244">
        <v>1</v>
      </c>
      <c r="B57" s="226" t="s">
        <v>863</v>
      </c>
      <c r="C57" s="360" t="s">
        <v>94</v>
      </c>
      <c r="D57" s="306">
        <v>7028719</v>
      </c>
      <c r="E57" s="306">
        <v>282</v>
      </c>
      <c r="F57" s="256">
        <v>443</v>
      </c>
    </row>
    <row r="58" spans="1:6" ht="21.75" customHeight="1">
      <c r="A58" s="244">
        <v>1</v>
      </c>
      <c r="B58" s="226" t="s">
        <v>95</v>
      </c>
      <c r="C58" s="360"/>
      <c r="D58" s="306">
        <v>7225671</v>
      </c>
      <c r="E58" s="306">
        <v>282</v>
      </c>
      <c r="F58" s="256">
        <v>487</v>
      </c>
    </row>
    <row r="59" spans="1:6" ht="21.75" customHeight="1">
      <c r="A59" s="242" t="s">
        <v>296</v>
      </c>
      <c r="B59" s="243" t="s">
        <v>192</v>
      </c>
      <c r="C59" s="242"/>
      <c r="D59" s="303"/>
      <c r="E59" s="303"/>
      <c r="F59" s="229">
        <v>4070</v>
      </c>
    </row>
    <row r="60" spans="1:6" ht="45.75" customHeight="1">
      <c r="A60" s="236">
        <v>1</v>
      </c>
      <c r="B60" s="226" t="s">
        <v>198</v>
      </c>
      <c r="C60" s="244" t="s">
        <v>94</v>
      </c>
      <c r="D60" s="306">
        <v>7028562</v>
      </c>
      <c r="E60" s="306">
        <v>282</v>
      </c>
      <c r="F60" s="247">
        <v>4070</v>
      </c>
    </row>
    <row r="61" spans="1:6" ht="21.75" customHeight="1">
      <c r="A61" s="242" t="s">
        <v>297</v>
      </c>
      <c r="B61" s="243" t="s">
        <v>193</v>
      </c>
      <c r="C61" s="242"/>
      <c r="D61" s="305"/>
      <c r="E61" s="305"/>
      <c r="F61" s="229">
        <v>5000</v>
      </c>
    </row>
    <row r="62" spans="1:6" ht="49.5" customHeight="1">
      <c r="A62" s="244">
        <v>1</v>
      </c>
      <c r="B62" s="226" t="s">
        <v>864</v>
      </c>
      <c r="C62" s="244" t="s">
        <v>94</v>
      </c>
      <c r="D62" s="306">
        <v>7335063</v>
      </c>
      <c r="E62" s="306">
        <v>282</v>
      </c>
      <c r="F62" s="247">
        <v>5000</v>
      </c>
    </row>
    <row r="63" spans="1:6" ht="21.75" customHeight="1">
      <c r="A63" s="227"/>
      <c r="B63" s="240" t="s">
        <v>210</v>
      </c>
      <c r="C63" s="240"/>
      <c r="D63" s="299"/>
      <c r="E63" s="299"/>
      <c r="F63" s="233">
        <v>26000</v>
      </c>
    </row>
    <row r="64" spans="1:6" ht="21.75" customHeight="1">
      <c r="A64" s="242" t="s">
        <v>295</v>
      </c>
      <c r="B64" s="243" t="s">
        <v>197</v>
      </c>
      <c r="C64" s="242"/>
      <c r="D64" s="306"/>
      <c r="E64" s="306"/>
      <c r="F64" s="229">
        <v>3702</v>
      </c>
    </row>
    <row r="65" spans="1:6" ht="21.75" customHeight="1">
      <c r="A65" s="244">
        <v>1</v>
      </c>
      <c r="B65" s="226" t="s">
        <v>865</v>
      </c>
      <c r="C65" s="244" t="s">
        <v>783</v>
      </c>
      <c r="D65" s="306">
        <v>7136131</v>
      </c>
      <c r="E65" s="306">
        <v>463</v>
      </c>
      <c r="F65" s="247">
        <v>217</v>
      </c>
    </row>
    <row r="66" spans="1:6" ht="21.75" customHeight="1">
      <c r="A66" s="244">
        <v>2</v>
      </c>
      <c r="B66" s="226" t="s">
        <v>866</v>
      </c>
      <c r="C66" s="244" t="s">
        <v>867</v>
      </c>
      <c r="D66" s="306">
        <v>7225020</v>
      </c>
      <c r="E66" s="306">
        <v>463</v>
      </c>
      <c r="F66" s="247">
        <v>570</v>
      </c>
    </row>
    <row r="67" spans="1:6" ht="21.75" customHeight="1">
      <c r="A67" s="244">
        <v>3</v>
      </c>
      <c r="B67" s="226" t="s">
        <v>868</v>
      </c>
      <c r="C67" s="244" t="s">
        <v>194</v>
      </c>
      <c r="D67" s="306">
        <v>7094543</v>
      </c>
      <c r="E67" s="306">
        <v>463</v>
      </c>
      <c r="F67" s="247">
        <v>279</v>
      </c>
    </row>
    <row r="68" spans="1:6" ht="33" customHeight="1">
      <c r="A68" s="244">
        <v>4</v>
      </c>
      <c r="B68" s="226" t="s">
        <v>869</v>
      </c>
      <c r="C68" s="244" t="s">
        <v>870</v>
      </c>
      <c r="D68" s="306">
        <v>7259149</v>
      </c>
      <c r="E68" s="306">
        <v>463</v>
      </c>
      <c r="F68" s="247">
        <v>136</v>
      </c>
    </row>
    <row r="69" spans="1:6" ht="21.75" customHeight="1">
      <c r="A69" s="244">
        <v>5</v>
      </c>
      <c r="B69" s="226" t="s">
        <v>103</v>
      </c>
      <c r="C69" s="244" t="s">
        <v>104</v>
      </c>
      <c r="D69" s="306">
        <v>7271355</v>
      </c>
      <c r="E69" s="306">
        <v>463</v>
      </c>
      <c r="F69" s="247">
        <v>400</v>
      </c>
    </row>
    <row r="70" spans="1:6" ht="31.5" customHeight="1">
      <c r="A70" s="244">
        <v>6</v>
      </c>
      <c r="B70" s="226" t="s">
        <v>871</v>
      </c>
      <c r="C70" s="244" t="s">
        <v>151</v>
      </c>
      <c r="D70" s="306">
        <v>7124578</v>
      </c>
      <c r="E70" s="306">
        <v>471</v>
      </c>
      <c r="F70" s="247">
        <v>700</v>
      </c>
    </row>
    <row r="71" spans="1:6" ht="21.75" customHeight="1">
      <c r="A71" s="244">
        <v>7</v>
      </c>
      <c r="B71" s="226" t="s">
        <v>872</v>
      </c>
      <c r="C71" s="244" t="s">
        <v>873</v>
      </c>
      <c r="D71" s="306">
        <v>7290431</v>
      </c>
      <c r="E71" s="306">
        <v>463</v>
      </c>
      <c r="F71" s="247">
        <v>1400</v>
      </c>
    </row>
    <row r="72" spans="1:6" ht="21.75" customHeight="1">
      <c r="A72" s="242" t="s">
        <v>98</v>
      </c>
      <c r="B72" s="243" t="s">
        <v>89</v>
      </c>
      <c r="C72" s="242"/>
      <c r="D72" s="307"/>
      <c r="E72" s="307"/>
      <c r="F72" s="248">
        <v>17798</v>
      </c>
    </row>
    <row r="73" spans="1:6" ht="21.75" customHeight="1">
      <c r="A73" s="244">
        <v>1</v>
      </c>
      <c r="B73" s="226" t="s">
        <v>874</v>
      </c>
      <c r="C73" s="244" t="s">
        <v>875</v>
      </c>
      <c r="D73" s="306">
        <v>7327466</v>
      </c>
      <c r="E73" s="306">
        <v>463</v>
      </c>
      <c r="F73" s="247">
        <v>800</v>
      </c>
    </row>
    <row r="74" spans="1:6" ht="37.5" customHeight="1">
      <c r="A74" s="244">
        <v>2</v>
      </c>
      <c r="B74" s="226" t="s">
        <v>99</v>
      </c>
      <c r="C74" s="244" t="s">
        <v>876</v>
      </c>
      <c r="D74" s="306">
        <v>7244944</v>
      </c>
      <c r="E74" s="306">
        <v>463</v>
      </c>
      <c r="F74" s="247">
        <v>1000</v>
      </c>
    </row>
    <row r="75" spans="1:6" ht="30.75" customHeight="1">
      <c r="A75" s="244">
        <v>3</v>
      </c>
      <c r="B75" s="226" t="s">
        <v>877</v>
      </c>
      <c r="C75" s="244" t="s">
        <v>183</v>
      </c>
      <c r="D75" s="306">
        <v>7219369</v>
      </c>
      <c r="E75" s="306">
        <v>463</v>
      </c>
      <c r="F75" s="247">
        <v>13000</v>
      </c>
    </row>
    <row r="76" spans="1:6" ht="33.75" customHeight="1">
      <c r="A76" s="244">
        <v>4</v>
      </c>
      <c r="B76" s="226" t="s">
        <v>878</v>
      </c>
      <c r="C76" s="244" t="s">
        <v>879</v>
      </c>
      <c r="D76" s="306">
        <v>7218261</v>
      </c>
      <c r="E76" s="306">
        <v>463</v>
      </c>
      <c r="F76" s="247">
        <v>900</v>
      </c>
    </row>
    <row r="77" spans="1:6" ht="21.75" customHeight="1">
      <c r="A77" s="244">
        <v>5</v>
      </c>
      <c r="B77" s="226" t="s">
        <v>880</v>
      </c>
      <c r="C77" s="244" t="s">
        <v>195</v>
      </c>
      <c r="D77" s="306"/>
      <c r="E77" s="306"/>
      <c r="F77" s="247">
        <v>1200</v>
      </c>
    </row>
    <row r="78" spans="1:6" ht="21.75" customHeight="1">
      <c r="A78" s="244">
        <v>6</v>
      </c>
      <c r="B78" s="226" t="s">
        <v>881</v>
      </c>
      <c r="C78" s="244" t="s">
        <v>882</v>
      </c>
      <c r="D78" s="306"/>
      <c r="E78" s="306"/>
      <c r="F78" s="247">
        <v>898</v>
      </c>
    </row>
    <row r="79" spans="1:6" ht="21.75" customHeight="1">
      <c r="A79" s="242" t="s">
        <v>297</v>
      </c>
      <c r="B79" s="243" t="s">
        <v>200</v>
      </c>
      <c r="C79" s="242"/>
      <c r="D79" s="308"/>
      <c r="E79" s="308"/>
      <c r="F79" s="235">
        <v>4500</v>
      </c>
    </row>
    <row r="80" spans="1:6" ht="21.75" customHeight="1">
      <c r="A80" s="244">
        <v>1</v>
      </c>
      <c r="B80" s="245" t="s">
        <v>883</v>
      </c>
      <c r="C80" s="244" t="s">
        <v>102</v>
      </c>
      <c r="D80" s="306">
        <v>7258604</v>
      </c>
      <c r="E80" s="306" t="s">
        <v>884</v>
      </c>
      <c r="F80" s="247">
        <v>1500</v>
      </c>
    </row>
    <row r="81" spans="1:6" ht="31.5" customHeight="1">
      <c r="A81" s="244">
        <v>2</v>
      </c>
      <c r="B81" s="245" t="s">
        <v>885</v>
      </c>
      <c r="C81" s="244" t="s">
        <v>886</v>
      </c>
      <c r="D81" s="306">
        <v>7323748</v>
      </c>
      <c r="E81" s="306">
        <v>463</v>
      </c>
      <c r="F81" s="247">
        <v>1000</v>
      </c>
    </row>
    <row r="82" spans="1:6" ht="36" customHeight="1">
      <c r="A82" s="244">
        <v>3</v>
      </c>
      <c r="B82" s="245" t="s">
        <v>100</v>
      </c>
      <c r="C82" s="244" t="s">
        <v>101</v>
      </c>
      <c r="D82" s="306">
        <v>7269430</v>
      </c>
      <c r="E82" s="306">
        <v>466</v>
      </c>
      <c r="F82" s="247">
        <v>2000</v>
      </c>
    </row>
    <row r="83" spans="1:6" ht="21.75" customHeight="1">
      <c r="A83" s="227"/>
      <c r="B83" s="240" t="s">
        <v>730</v>
      </c>
      <c r="C83" s="240"/>
      <c r="D83" s="299"/>
      <c r="E83" s="299"/>
      <c r="F83" s="249">
        <v>3000</v>
      </c>
    </row>
    <row r="84" spans="1:6" ht="21.75" customHeight="1">
      <c r="A84" s="242" t="s">
        <v>295</v>
      </c>
      <c r="B84" s="243" t="s">
        <v>89</v>
      </c>
      <c r="C84" s="242"/>
      <c r="D84" s="306"/>
      <c r="E84" s="306"/>
      <c r="F84" s="235">
        <v>3000</v>
      </c>
    </row>
    <row r="85" spans="1:6" ht="36" customHeight="1">
      <c r="A85" s="244">
        <v>1</v>
      </c>
      <c r="B85" s="245" t="s">
        <v>887</v>
      </c>
      <c r="C85" s="244" t="s">
        <v>888</v>
      </c>
      <c r="D85" s="306">
        <v>7192968</v>
      </c>
      <c r="E85" s="306"/>
      <c r="F85" s="247">
        <v>1200</v>
      </c>
    </row>
    <row r="86" spans="1:6" ht="39" customHeight="1">
      <c r="A86" s="244">
        <v>2</v>
      </c>
      <c r="B86" s="245" t="s">
        <v>96</v>
      </c>
      <c r="C86" s="244" t="s">
        <v>97</v>
      </c>
      <c r="D86" s="306">
        <v>7118842</v>
      </c>
      <c r="E86" s="306" t="s">
        <v>884</v>
      </c>
      <c r="F86" s="247">
        <v>1300</v>
      </c>
    </row>
    <row r="87" spans="1:6" ht="39.75" customHeight="1">
      <c r="A87" s="244">
        <v>3</v>
      </c>
      <c r="B87" s="245" t="s">
        <v>889</v>
      </c>
      <c r="C87" s="244" t="s">
        <v>761</v>
      </c>
      <c r="D87" s="306">
        <v>7215441</v>
      </c>
      <c r="E87" s="306" t="s">
        <v>890</v>
      </c>
      <c r="F87" s="247">
        <v>500</v>
      </c>
    </row>
    <row r="88" spans="1:6" ht="21.75" customHeight="1">
      <c r="A88" s="250"/>
      <c r="B88" s="232" t="s">
        <v>105</v>
      </c>
      <c r="C88" s="232"/>
      <c r="D88" s="299"/>
      <c r="E88" s="299"/>
      <c r="F88" s="233">
        <v>29000</v>
      </c>
    </row>
    <row r="89" spans="1:6" ht="21.75" customHeight="1">
      <c r="A89" s="251" t="s">
        <v>295</v>
      </c>
      <c r="B89" s="243" t="s">
        <v>891</v>
      </c>
      <c r="C89" s="251"/>
      <c r="D89" s="306"/>
      <c r="E89" s="306"/>
      <c r="F89" s="229">
        <v>4100</v>
      </c>
    </row>
    <row r="90" spans="1:6" ht="21.75" customHeight="1">
      <c r="A90" s="239">
        <v>1</v>
      </c>
      <c r="B90" s="245" t="s">
        <v>733</v>
      </c>
      <c r="C90" s="333" t="s">
        <v>731</v>
      </c>
      <c r="D90" s="306">
        <v>7000806</v>
      </c>
      <c r="E90" s="306">
        <v>494</v>
      </c>
      <c r="F90" s="247">
        <v>896</v>
      </c>
    </row>
    <row r="91" spans="1:6" ht="21.75" customHeight="1">
      <c r="A91" s="239">
        <v>2</v>
      </c>
      <c r="B91" s="245" t="s">
        <v>892</v>
      </c>
      <c r="C91" s="335"/>
      <c r="D91" s="306">
        <v>7000443</v>
      </c>
      <c r="E91" s="306">
        <v>494</v>
      </c>
      <c r="F91" s="247">
        <v>235</v>
      </c>
    </row>
    <row r="92" spans="1:6" ht="21.75" customHeight="1">
      <c r="A92" s="239">
        <v>3</v>
      </c>
      <c r="B92" s="245" t="s">
        <v>893</v>
      </c>
      <c r="C92" s="335"/>
      <c r="D92" s="306">
        <v>7000442</v>
      </c>
      <c r="E92" s="306">
        <v>494</v>
      </c>
      <c r="F92" s="247">
        <v>319</v>
      </c>
    </row>
    <row r="93" spans="1:6" ht="21.75" customHeight="1">
      <c r="A93" s="239">
        <v>4</v>
      </c>
      <c r="B93" s="245" t="s">
        <v>894</v>
      </c>
      <c r="C93" s="335"/>
      <c r="D93" s="306">
        <v>7131577</v>
      </c>
      <c r="E93" s="306">
        <v>494</v>
      </c>
      <c r="F93" s="247">
        <v>164</v>
      </c>
    </row>
    <row r="94" spans="1:6" ht="21.75" customHeight="1">
      <c r="A94" s="239">
        <v>5</v>
      </c>
      <c r="B94" s="245" t="s">
        <v>895</v>
      </c>
      <c r="C94" s="335"/>
      <c r="D94" s="306">
        <v>7000807</v>
      </c>
      <c r="E94" s="306">
        <v>494</v>
      </c>
      <c r="F94" s="247">
        <v>187</v>
      </c>
    </row>
    <row r="95" spans="1:6" ht="21.75" customHeight="1">
      <c r="A95" s="239">
        <v>6</v>
      </c>
      <c r="B95" s="245" t="s">
        <v>896</v>
      </c>
      <c r="C95" s="335"/>
      <c r="D95" s="306">
        <v>7258591</v>
      </c>
      <c r="E95" s="306">
        <v>494</v>
      </c>
      <c r="F95" s="247">
        <v>1000</v>
      </c>
    </row>
    <row r="96" spans="1:6" ht="21.75" customHeight="1">
      <c r="A96" s="239">
        <v>7</v>
      </c>
      <c r="B96" s="245" t="s">
        <v>106</v>
      </c>
      <c r="C96" s="335"/>
      <c r="D96" s="306">
        <v>7258577</v>
      </c>
      <c r="E96" s="306">
        <v>494</v>
      </c>
      <c r="F96" s="247">
        <v>699</v>
      </c>
    </row>
    <row r="97" spans="1:6" ht="21.75" customHeight="1">
      <c r="A97" s="239">
        <v>8</v>
      </c>
      <c r="B97" s="245" t="s">
        <v>107</v>
      </c>
      <c r="C97" s="334"/>
      <c r="D97" s="306">
        <v>7000513</v>
      </c>
      <c r="E97" s="306">
        <v>494</v>
      </c>
      <c r="F97" s="247">
        <v>600</v>
      </c>
    </row>
    <row r="98" spans="1:6" ht="21.75" customHeight="1">
      <c r="A98" s="251" t="s">
        <v>296</v>
      </c>
      <c r="B98" s="252" t="s">
        <v>192</v>
      </c>
      <c r="C98" s="244"/>
      <c r="D98" s="303"/>
      <c r="E98" s="303"/>
      <c r="F98" s="229">
        <v>20000</v>
      </c>
    </row>
    <row r="99" spans="1:6" ht="21.75" customHeight="1">
      <c r="A99" s="239">
        <v>1</v>
      </c>
      <c r="B99" s="245" t="s">
        <v>897</v>
      </c>
      <c r="C99" s="353" t="s">
        <v>118</v>
      </c>
      <c r="D99" s="306">
        <v>7185419</v>
      </c>
      <c r="E99" s="306">
        <v>494</v>
      </c>
      <c r="F99" s="247">
        <v>4000</v>
      </c>
    </row>
    <row r="100" spans="1:6" ht="21.75" customHeight="1">
      <c r="A100" s="239">
        <v>2</v>
      </c>
      <c r="B100" s="245" t="s">
        <v>898</v>
      </c>
      <c r="C100" s="354"/>
      <c r="D100" s="306">
        <v>7260302</v>
      </c>
      <c r="E100" s="306">
        <v>494</v>
      </c>
      <c r="F100" s="247">
        <v>3000</v>
      </c>
    </row>
    <row r="101" spans="1:6" ht="21.75" customHeight="1">
      <c r="A101" s="239">
        <v>3</v>
      </c>
      <c r="B101" s="245" t="s">
        <v>899</v>
      </c>
      <c r="C101" s="355"/>
      <c r="D101" s="306">
        <v>7000445</v>
      </c>
      <c r="E101" s="306">
        <v>494</v>
      </c>
      <c r="F101" s="247">
        <v>5000</v>
      </c>
    </row>
    <row r="102" spans="1:6" ht="21.75" customHeight="1">
      <c r="A102" s="239">
        <v>4</v>
      </c>
      <c r="B102" s="245" t="s">
        <v>900</v>
      </c>
      <c r="C102" s="353" t="s">
        <v>143</v>
      </c>
      <c r="D102" s="306">
        <v>7121630</v>
      </c>
      <c r="E102" s="306">
        <v>504</v>
      </c>
      <c r="F102" s="247">
        <v>3000</v>
      </c>
    </row>
    <row r="103" spans="1:6" ht="21.75" customHeight="1">
      <c r="A103" s="239">
        <v>5</v>
      </c>
      <c r="B103" s="245" t="s">
        <v>901</v>
      </c>
      <c r="C103" s="355"/>
      <c r="D103" s="306">
        <v>7319223</v>
      </c>
      <c r="E103" s="306">
        <v>504</v>
      </c>
      <c r="F103" s="247">
        <v>5000</v>
      </c>
    </row>
    <row r="104" spans="1:6" ht="21.75" customHeight="1">
      <c r="A104" s="251" t="s">
        <v>297</v>
      </c>
      <c r="B104" s="252" t="s">
        <v>193</v>
      </c>
      <c r="C104" s="251"/>
      <c r="D104" s="303"/>
      <c r="E104" s="303"/>
      <c r="F104" s="229">
        <v>4900</v>
      </c>
    </row>
    <row r="105" spans="1:6" ht="21.75" customHeight="1">
      <c r="A105" s="225">
        <v>1</v>
      </c>
      <c r="B105" s="245" t="s">
        <v>902</v>
      </c>
      <c r="C105" s="239" t="s">
        <v>731</v>
      </c>
      <c r="D105" s="306">
        <v>7300143</v>
      </c>
      <c r="E105" s="306">
        <v>494</v>
      </c>
      <c r="F105" s="247">
        <v>4500</v>
      </c>
    </row>
    <row r="106" spans="1:6" ht="21.75" customHeight="1">
      <c r="A106" s="225">
        <v>3</v>
      </c>
      <c r="B106" s="245" t="s">
        <v>896</v>
      </c>
      <c r="C106" s="239" t="s">
        <v>731</v>
      </c>
      <c r="D106" s="306">
        <v>7258591</v>
      </c>
      <c r="E106" s="306">
        <v>494</v>
      </c>
      <c r="F106" s="247">
        <v>400</v>
      </c>
    </row>
    <row r="107" spans="1:6" ht="21.75" customHeight="1">
      <c r="A107" s="227"/>
      <c r="B107" s="232" t="s">
        <v>108</v>
      </c>
      <c r="C107" s="232"/>
      <c r="D107" s="299"/>
      <c r="E107" s="299"/>
      <c r="F107" s="233">
        <v>8000</v>
      </c>
    </row>
    <row r="108" spans="1:6" ht="21.75" customHeight="1">
      <c r="A108" s="251" t="s">
        <v>295</v>
      </c>
      <c r="B108" s="243" t="s">
        <v>891</v>
      </c>
      <c r="C108" s="251"/>
      <c r="D108" s="300"/>
      <c r="E108" s="300"/>
      <c r="F108" s="229">
        <v>2300</v>
      </c>
    </row>
    <row r="109" spans="1:6" ht="36" customHeight="1">
      <c r="A109" s="239">
        <v>1</v>
      </c>
      <c r="B109" s="245" t="s">
        <v>903</v>
      </c>
      <c r="C109" s="333" t="s">
        <v>140</v>
      </c>
      <c r="D109" s="306">
        <v>7271863</v>
      </c>
      <c r="E109" s="306">
        <v>521</v>
      </c>
      <c r="F109" s="247">
        <v>500</v>
      </c>
    </row>
    <row r="110" spans="1:6" ht="21.75" customHeight="1">
      <c r="A110" s="239">
        <v>2</v>
      </c>
      <c r="B110" s="245" t="s">
        <v>904</v>
      </c>
      <c r="C110" s="335"/>
      <c r="D110" s="306">
        <v>7051954</v>
      </c>
      <c r="E110" s="306">
        <v>521</v>
      </c>
      <c r="F110" s="247">
        <v>500</v>
      </c>
    </row>
    <row r="111" spans="1:6" ht="21.75" customHeight="1">
      <c r="A111" s="239">
        <v>3</v>
      </c>
      <c r="B111" s="245" t="s">
        <v>905</v>
      </c>
      <c r="C111" s="334"/>
      <c r="D111" s="306"/>
      <c r="E111" s="306">
        <v>521</v>
      </c>
      <c r="F111" s="247">
        <v>685</v>
      </c>
    </row>
    <row r="112" spans="1:6" ht="35.25" customHeight="1">
      <c r="A112" s="239">
        <v>4</v>
      </c>
      <c r="B112" s="245" t="s">
        <v>906</v>
      </c>
      <c r="C112" s="333" t="s">
        <v>907</v>
      </c>
      <c r="D112" s="306">
        <v>7032496</v>
      </c>
      <c r="E112" s="306">
        <v>528</v>
      </c>
      <c r="F112" s="247">
        <v>115</v>
      </c>
    </row>
    <row r="113" spans="1:6" ht="42" customHeight="1">
      <c r="A113" s="239">
        <v>5</v>
      </c>
      <c r="B113" s="245" t="s">
        <v>908</v>
      </c>
      <c r="C113" s="334"/>
      <c r="D113" s="306">
        <v>7314306</v>
      </c>
      <c r="E113" s="306">
        <v>528</v>
      </c>
      <c r="F113" s="247">
        <v>500</v>
      </c>
    </row>
    <row r="114" spans="1:6" ht="21.75" customHeight="1">
      <c r="A114" s="251" t="s">
        <v>296</v>
      </c>
      <c r="B114" s="252" t="s">
        <v>192</v>
      </c>
      <c r="C114" s="251"/>
      <c r="D114" s="300"/>
      <c r="E114" s="300"/>
      <c r="F114" s="229">
        <v>5700</v>
      </c>
    </row>
    <row r="115" spans="1:6" ht="21.75" customHeight="1">
      <c r="A115" s="239">
        <v>1</v>
      </c>
      <c r="B115" s="245" t="s">
        <v>109</v>
      </c>
      <c r="C115" s="239" t="s">
        <v>727</v>
      </c>
      <c r="D115" s="306">
        <v>7011767</v>
      </c>
      <c r="E115" s="306">
        <v>528</v>
      </c>
      <c r="F115" s="247">
        <v>1500</v>
      </c>
    </row>
    <row r="116" spans="1:6" ht="21.75" customHeight="1">
      <c r="A116" s="239">
        <v>3</v>
      </c>
      <c r="B116" s="245" t="s">
        <v>110</v>
      </c>
      <c r="C116" s="239" t="s">
        <v>201</v>
      </c>
      <c r="D116" s="306">
        <v>7000889</v>
      </c>
      <c r="E116" s="306">
        <v>498</v>
      </c>
      <c r="F116" s="247">
        <v>4200</v>
      </c>
    </row>
    <row r="117" spans="1:6" ht="21.75" customHeight="1">
      <c r="A117" s="227"/>
      <c r="B117" s="232" t="s">
        <v>203</v>
      </c>
      <c r="C117" s="232"/>
      <c r="D117" s="299"/>
      <c r="E117" s="299"/>
      <c r="F117" s="233">
        <v>13500</v>
      </c>
    </row>
    <row r="118" spans="1:6" ht="21.75" customHeight="1">
      <c r="A118" s="251" t="s">
        <v>295</v>
      </c>
      <c r="B118" s="243" t="s">
        <v>891</v>
      </c>
      <c r="C118" s="251"/>
      <c r="D118" s="300"/>
      <c r="E118" s="300"/>
      <c r="F118" s="229">
        <v>1969</v>
      </c>
    </row>
    <row r="119" spans="1:6" ht="30" customHeight="1">
      <c r="A119" s="239">
        <v>1</v>
      </c>
      <c r="B119" s="245" t="s">
        <v>112</v>
      </c>
      <c r="C119" s="239" t="s">
        <v>113</v>
      </c>
      <c r="D119" s="306">
        <v>7246689</v>
      </c>
      <c r="E119" s="306">
        <v>551</v>
      </c>
      <c r="F119" s="247">
        <v>92</v>
      </c>
    </row>
    <row r="120" spans="1:6" ht="30" customHeight="1">
      <c r="A120" s="239">
        <v>2</v>
      </c>
      <c r="B120" s="245" t="s">
        <v>909</v>
      </c>
      <c r="C120" s="239" t="s">
        <v>910</v>
      </c>
      <c r="D120" s="306">
        <v>7271816</v>
      </c>
      <c r="E120" s="306">
        <v>551</v>
      </c>
      <c r="F120" s="247">
        <v>463</v>
      </c>
    </row>
    <row r="121" spans="1:6" ht="30" customHeight="1">
      <c r="A121" s="239">
        <v>4</v>
      </c>
      <c r="B121" s="245" t="s">
        <v>911</v>
      </c>
      <c r="C121" s="335" t="s">
        <v>111</v>
      </c>
      <c r="D121" s="306"/>
      <c r="E121" s="306">
        <v>562</v>
      </c>
      <c r="F121" s="247">
        <v>695</v>
      </c>
    </row>
    <row r="122" spans="1:6" ht="30" customHeight="1">
      <c r="A122" s="239">
        <v>5</v>
      </c>
      <c r="B122" s="245" t="s">
        <v>912</v>
      </c>
      <c r="C122" s="335"/>
      <c r="D122" s="306"/>
      <c r="E122" s="306">
        <v>562</v>
      </c>
      <c r="F122" s="247">
        <v>219</v>
      </c>
    </row>
    <row r="123" spans="1:6" ht="30" customHeight="1">
      <c r="A123" s="239">
        <v>6</v>
      </c>
      <c r="B123" s="245" t="s">
        <v>729</v>
      </c>
      <c r="C123" s="334"/>
      <c r="D123" s="306">
        <v>7001203</v>
      </c>
      <c r="E123" s="306">
        <v>562</v>
      </c>
      <c r="F123" s="247">
        <v>500</v>
      </c>
    </row>
    <row r="124" spans="1:6" ht="21.75" customHeight="1">
      <c r="A124" s="251" t="s">
        <v>296</v>
      </c>
      <c r="B124" s="252" t="s">
        <v>114</v>
      </c>
      <c r="C124" s="251"/>
      <c r="D124" s="303"/>
      <c r="E124" s="303"/>
      <c r="F124" s="229">
        <v>1431</v>
      </c>
    </row>
    <row r="125" spans="1:6" ht="21.75" customHeight="1">
      <c r="A125" s="239">
        <v>1</v>
      </c>
      <c r="B125" s="238" t="s">
        <v>115</v>
      </c>
      <c r="C125" s="239" t="s">
        <v>111</v>
      </c>
      <c r="D125" s="306">
        <v>7219390</v>
      </c>
      <c r="E125" s="306">
        <v>562</v>
      </c>
      <c r="F125" s="247">
        <v>1131</v>
      </c>
    </row>
    <row r="126" spans="1:6" ht="21.75" customHeight="1">
      <c r="A126" s="239">
        <v>2</v>
      </c>
      <c r="B126" s="238" t="s">
        <v>913</v>
      </c>
      <c r="C126" s="239" t="s">
        <v>111</v>
      </c>
      <c r="D126" s="306">
        <v>7139875</v>
      </c>
      <c r="E126" s="306">
        <v>562</v>
      </c>
      <c r="F126" s="247">
        <v>300</v>
      </c>
    </row>
    <row r="127" spans="1:6" ht="21.75" customHeight="1">
      <c r="A127" s="251" t="s">
        <v>297</v>
      </c>
      <c r="B127" s="252" t="s">
        <v>193</v>
      </c>
      <c r="C127" s="251"/>
      <c r="D127" s="303"/>
      <c r="E127" s="303"/>
      <c r="F127" s="229">
        <v>10100</v>
      </c>
    </row>
    <row r="128" spans="1:6" ht="30" customHeight="1">
      <c r="A128" s="239">
        <v>1</v>
      </c>
      <c r="B128" s="245" t="s">
        <v>116</v>
      </c>
      <c r="C128" s="239" t="s">
        <v>914</v>
      </c>
      <c r="D128" s="306">
        <v>7271023</v>
      </c>
      <c r="E128" s="306">
        <v>555</v>
      </c>
      <c r="F128" s="247">
        <v>1200</v>
      </c>
    </row>
    <row r="129" spans="1:6" ht="30" customHeight="1">
      <c r="A129" s="239">
        <v>2</v>
      </c>
      <c r="B129" s="245" t="s">
        <v>915</v>
      </c>
      <c r="C129" s="239" t="s">
        <v>916</v>
      </c>
      <c r="D129" s="306">
        <v>7322140</v>
      </c>
      <c r="E129" s="306">
        <v>551</v>
      </c>
      <c r="F129" s="247">
        <v>1500</v>
      </c>
    </row>
    <row r="130" spans="1:6" ht="30" customHeight="1">
      <c r="A130" s="239">
        <v>3</v>
      </c>
      <c r="B130" s="245" t="s">
        <v>917</v>
      </c>
      <c r="C130" s="333" t="s">
        <v>918</v>
      </c>
      <c r="D130" s="306">
        <v>7319244</v>
      </c>
      <c r="E130" s="306">
        <v>556</v>
      </c>
      <c r="F130" s="247">
        <v>2000</v>
      </c>
    </row>
    <row r="131" spans="1:6" ht="30" customHeight="1">
      <c r="A131" s="239">
        <v>4</v>
      </c>
      <c r="B131" s="245" t="s">
        <v>919</v>
      </c>
      <c r="C131" s="335"/>
      <c r="D131" s="306">
        <v>7319250</v>
      </c>
      <c r="E131" s="306">
        <v>556</v>
      </c>
      <c r="F131" s="247">
        <v>1000</v>
      </c>
    </row>
    <row r="132" spans="1:6" ht="21.75" customHeight="1">
      <c r="A132" s="239">
        <v>6</v>
      </c>
      <c r="B132" s="309" t="s">
        <v>920</v>
      </c>
      <c r="C132" s="310" t="s">
        <v>0</v>
      </c>
      <c r="D132" s="306"/>
      <c r="E132" s="306"/>
      <c r="F132" s="237">
        <v>4400</v>
      </c>
    </row>
    <row r="133" spans="1:6" ht="21.75" customHeight="1">
      <c r="A133" s="227"/>
      <c r="B133" s="232" t="s">
        <v>209</v>
      </c>
      <c r="C133" s="232"/>
      <c r="D133" s="299"/>
      <c r="E133" s="299"/>
      <c r="F133" s="233">
        <v>13000</v>
      </c>
    </row>
    <row r="134" spans="1:6" ht="21.75" customHeight="1">
      <c r="A134" s="251" t="s">
        <v>295</v>
      </c>
      <c r="B134" s="243" t="s">
        <v>891</v>
      </c>
      <c r="C134" s="251"/>
      <c r="D134" s="300"/>
      <c r="E134" s="300"/>
      <c r="F134" s="229">
        <v>2500</v>
      </c>
    </row>
    <row r="135" spans="1:6" ht="30" customHeight="1">
      <c r="A135" s="253">
        <v>1</v>
      </c>
      <c r="B135" s="245" t="s">
        <v>1</v>
      </c>
      <c r="C135" s="239" t="s">
        <v>151</v>
      </c>
      <c r="D135" s="301">
        <v>7289228</v>
      </c>
      <c r="E135" s="311">
        <v>471</v>
      </c>
      <c r="F135" s="246">
        <v>2500</v>
      </c>
    </row>
    <row r="136" spans="1:6" ht="21.75" customHeight="1">
      <c r="A136" s="251" t="s">
        <v>296</v>
      </c>
      <c r="B136" s="252" t="s">
        <v>192</v>
      </c>
      <c r="C136" s="251"/>
      <c r="D136" s="303"/>
      <c r="E136" s="303"/>
      <c r="F136" s="229">
        <v>4800</v>
      </c>
    </row>
    <row r="137" spans="1:6" ht="21.75" customHeight="1">
      <c r="A137" s="239">
        <v>1</v>
      </c>
      <c r="B137" s="238" t="s">
        <v>204</v>
      </c>
      <c r="C137" s="254" t="s">
        <v>196</v>
      </c>
      <c r="D137" s="301">
        <v>7036156</v>
      </c>
      <c r="E137" s="301">
        <v>468</v>
      </c>
      <c r="F137" s="246">
        <v>4800</v>
      </c>
    </row>
    <row r="138" spans="1:6" ht="21.75" customHeight="1">
      <c r="A138" s="251" t="s">
        <v>297</v>
      </c>
      <c r="B138" s="252" t="s">
        <v>193</v>
      </c>
      <c r="C138" s="251"/>
      <c r="D138" s="300"/>
      <c r="E138" s="300"/>
      <c r="F138" s="229">
        <v>5700</v>
      </c>
    </row>
    <row r="139" spans="1:6" ht="21.75" customHeight="1">
      <c r="A139" s="225">
        <v>1</v>
      </c>
      <c r="B139" s="238" t="s">
        <v>117</v>
      </c>
      <c r="C139" s="254" t="s">
        <v>2</v>
      </c>
      <c r="D139" s="301">
        <v>7285002</v>
      </c>
      <c r="E139" s="301">
        <v>471</v>
      </c>
      <c r="F139" s="246">
        <v>1000</v>
      </c>
    </row>
    <row r="140" spans="1:6" ht="30" customHeight="1">
      <c r="A140" s="225">
        <v>2</v>
      </c>
      <c r="B140" s="238" t="s">
        <v>3</v>
      </c>
      <c r="C140" s="351" t="s">
        <v>4</v>
      </c>
      <c r="D140" s="301">
        <v>7319424</v>
      </c>
      <c r="E140" s="301">
        <v>468</v>
      </c>
      <c r="F140" s="246">
        <v>2000</v>
      </c>
    </row>
    <row r="141" spans="1:6" ht="21.75" customHeight="1">
      <c r="A141" s="225">
        <v>3</v>
      </c>
      <c r="B141" s="238" t="s">
        <v>5</v>
      </c>
      <c r="C141" s="352"/>
      <c r="D141" s="301">
        <v>7319428</v>
      </c>
      <c r="E141" s="301">
        <v>468</v>
      </c>
      <c r="F141" s="246">
        <v>1200</v>
      </c>
    </row>
    <row r="142" spans="1:6" ht="21.75" customHeight="1">
      <c r="A142" s="225">
        <v>4</v>
      </c>
      <c r="B142" s="238" t="s">
        <v>6</v>
      </c>
      <c r="C142" s="254" t="s">
        <v>2</v>
      </c>
      <c r="D142" s="301">
        <v>7319529</v>
      </c>
      <c r="E142" s="301">
        <v>471</v>
      </c>
      <c r="F142" s="246">
        <v>1500</v>
      </c>
    </row>
    <row r="143" spans="1:6" ht="21.75" customHeight="1">
      <c r="A143" s="312" t="s">
        <v>7</v>
      </c>
      <c r="B143" s="313" t="s">
        <v>8</v>
      </c>
      <c r="C143" s="312"/>
      <c r="D143" s="314"/>
      <c r="E143" s="315"/>
      <c r="F143" s="249">
        <v>20000</v>
      </c>
    </row>
    <row r="144" spans="1:6" ht="21.75" customHeight="1">
      <c r="A144" s="312" t="s">
        <v>9</v>
      </c>
      <c r="B144" s="313" t="s">
        <v>10</v>
      </c>
      <c r="C144" s="312"/>
      <c r="D144" s="314"/>
      <c r="E144" s="315"/>
      <c r="F144" s="249">
        <v>10000</v>
      </c>
    </row>
    <row r="145" spans="1:6" ht="21.75" customHeight="1">
      <c r="A145" s="231" t="s">
        <v>11</v>
      </c>
      <c r="B145" s="316" t="s">
        <v>12</v>
      </c>
      <c r="C145" s="317"/>
      <c r="D145" s="318"/>
      <c r="E145" s="318"/>
      <c r="F145" s="233">
        <v>11000</v>
      </c>
    </row>
    <row r="146" spans="1:6" ht="21.75" customHeight="1">
      <c r="A146" s="312" t="s">
        <v>13</v>
      </c>
      <c r="B146" s="313" t="s">
        <v>14</v>
      </c>
      <c r="C146" s="312"/>
      <c r="D146" s="314"/>
      <c r="E146" s="315"/>
      <c r="F146" s="249">
        <v>170000</v>
      </c>
    </row>
    <row r="147" spans="1:6" ht="21.75" customHeight="1">
      <c r="A147" s="319"/>
      <c r="B147" s="264" t="s">
        <v>15</v>
      </c>
      <c r="C147" s="319"/>
      <c r="D147" s="320"/>
      <c r="E147" s="297"/>
      <c r="F147" s="237">
        <v>170000</v>
      </c>
    </row>
    <row r="148" spans="1:6" s="255" customFormat="1" ht="53.25" customHeight="1">
      <c r="A148" s="270" t="s">
        <v>16</v>
      </c>
      <c r="B148" s="271" t="s">
        <v>17</v>
      </c>
      <c r="C148" s="270"/>
      <c r="D148" s="321"/>
      <c r="E148" s="322"/>
      <c r="F148" s="272">
        <v>2000</v>
      </c>
    </row>
    <row r="149" spans="1:6" s="257" customFormat="1" ht="33.75" customHeight="1">
      <c r="A149" s="285" t="s">
        <v>18</v>
      </c>
      <c r="B149" s="323" t="s">
        <v>19</v>
      </c>
      <c r="C149" s="286"/>
      <c r="D149" s="287"/>
      <c r="E149" s="287"/>
      <c r="F149" s="258">
        <v>733000</v>
      </c>
    </row>
    <row r="150" spans="1:6" ht="26.25" customHeight="1">
      <c r="A150" s="285" t="s">
        <v>20</v>
      </c>
      <c r="B150" s="262" t="s">
        <v>21</v>
      </c>
      <c r="C150" s="286"/>
      <c r="D150" s="287"/>
      <c r="E150" s="287"/>
      <c r="F150" s="258">
        <v>34000</v>
      </c>
    </row>
    <row r="151" spans="1:6" ht="21.75" customHeight="1">
      <c r="A151" s="259"/>
      <c r="B151" s="259" t="s">
        <v>119</v>
      </c>
      <c r="C151" s="259"/>
      <c r="D151" s="290"/>
      <c r="E151" s="290"/>
      <c r="F151" s="230">
        <v>30000</v>
      </c>
    </row>
    <row r="152" spans="1:6" ht="21.75" customHeight="1">
      <c r="A152" s="227"/>
      <c r="B152" s="324" t="s">
        <v>891</v>
      </c>
      <c r="C152" s="227"/>
      <c r="D152" s="290"/>
      <c r="E152" s="290"/>
      <c r="F152" s="230">
        <v>1000</v>
      </c>
    </row>
    <row r="153" spans="1:6" ht="29.25" customHeight="1">
      <c r="A153" s="239">
        <v>1</v>
      </c>
      <c r="B153" s="245" t="s">
        <v>22</v>
      </c>
      <c r="C153" s="260" t="s">
        <v>726</v>
      </c>
      <c r="D153" s="306">
        <v>7000486</v>
      </c>
      <c r="E153" s="306">
        <v>494</v>
      </c>
      <c r="F153" s="237">
        <v>1000</v>
      </c>
    </row>
    <row r="154" spans="1:6" s="221" customFormat="1" ht="21.75" customHeight="1">
      <c r="A154" s="227"/>
      <c r="B154" s="324" t="s">
        <v>192</v>
      </c>
      <c r="C154" s="227"/>
      <c r="D154" s="290"/>
      <c r="E154" s="290"/>
      <c r="F154" s="230">
        <v>26000</v>
      </c>
    </row>
    <row r="155" spans="1:6" s="221" customFormat="1" ht="21.75" customHeight="1">
      <c r="A155" s="239">
        <v>1</v>
      </c>
      <c r="B155" s="245" t="s">
        <v>23</v>
      </c>
      <c r="C155" s="244" t="s">
        <v>24</v>
      </c>
      <c r="D155" s="306">
        <v>7246177</v>
      </c>
      <c r="E155" s="306">
        <v>501</v>
      </c>
      <c r="F155" s="237">
        <v>15000</v>
      </c>
    </row>
    <row r="156" spans="1:6" s="221" customFormat="1" ht="21.75" customHeight="1">
      <c r="A156" s="239">
        <v>2</v>
      </c>
      <c r="B156" s="245" t="s">
        <v>25</v>
      </c>
      <c r="C156" s="353" t="s">
        <v>26</v>
      </c>
      <c r="D156" s="306">
        <v>7114653</v>
      </c>
      <c r="E156" s="306">
        <v>494</v>
      </c>
      <c r="F156" s="237">
        <v>37</v>
      </c>
    </row>
    <row r="157" spans="1:6" s="221" customFormat="1" ht="36" customHeight="1">
      <c r="A157" s="239">
        <v>3</v>
      </c>
      <c r="B157" s="245" t="s">
        <v>27</v>
      </c>
      <c r="C157" s="354"/>
      <c r="D157" s="306">
        <v>7108917</v>
      </c>
      <c r="E157" s="306">
        <v>494</v>
      </c>
      <c r="F157" s="237">
        <v>330</v>
      </c>
    </row>
    <row r="158" spans="1:6" s="221" customFormat="1" ht="21.75" customHeight="1">
      <c r="A158" s="239">
        <v>4</v>
      </c>
      <c r="B158" s="245" t="s">
        <v>28</v>
      </c>
      <c r="C158" s="354"/>
      <c r="D158" s="306">
        <v>7223791</v>
      </c>
      <c r="E158" s="306">
        <v>494</v>
      </c>
      <c r="F158" s="237">
        <v>352</v>
      </c>
    </row>
    <row r="159" spans="1:6" s="221" customFormat="1" ht="21.75" customHeight="1">
      <c r="A159" s="239">
        <v>5</v>
      </c>
      <c r="B159" s="245" t="s">
        <v>29</v>
      </c>
      <c r="C159" s="354"/>
      <c r="D159" s="306" t="s">
        <v>30</v>
      </c>
      <c r="E159" s="306">
        <v>494</v>
      </c>
      <c r="F159" s="237">
        <v>300</v>
      </c>
    </row>
    <row r="160" spans="1:6" s="221" customFormat="1" ht="21.75" customHeight="1">
      <c r="A160" s="239">
        <v>6</v>
      </c>
      <c r="B160" s="245" t="s">
        <v>31</v>
      </c>
      <c r="C160" s="354"/>
      <c r="D160" s="306" t="s">
        <v>32</v>
      </c>
      <c r="E160" s="306">
        <v>494</v>
      </c>
      <c r="F160" s="237">
        <v>300</v>
      </c>
    </row>
    <row r="161" spans="1:6" s="221" customFormat="1" ht="21.75" customHeight="1">
      <c r="A161" s="239">
        <v>7</v>
      </c>
      <c r="B161" s="245" t="s">
        <v>33</v>
      </c>
      <c r="C161" s="354"/>
      <c r="D161" s="306" t="s">
        <v>34</v>
      </c>
      <c r="E161" s="306">
        <v>494</v>
      </c>
      <c r="F161" s="237">
        <v>300</v>
      </c>
    </row>
    <row r="162" spans="1:6" s="221" customFormat="1" ht="21.75" customHeight="1">
      <c r="A162" s="239">
        <v>8</v>
      </c>
      <c r="B162" s="245" t="s">
        <v>35</v>
      </c>
      <c r="C162" s="354"/>
      <c r="D162" s="306" t="s">
        <v>36</v>
      </c>
      <c r="E162" s="306">
        <v>494</v>
      </c>
      <c r="F162" s="237">
        <v>1531</v>
      </c>
    </row>
    <row r="163" spans="1:6" s="221" customFormat="1" ht="21.75" customHeight="1">
      <c r="A163" s="239">
        <v>9</v>
      </c>
      <c r="B163" s="245" t="s">
        <v>37</v>
      </c>
      <c r="C163" s="354"/>
      <c r="D163" s="306" t="s">
        <v>38</v>
      </c>
      <c r="E163" s="306">
        <v>494</v>
      </c>
      <c r="F163" s="237">
        <v>450</v>
      </c>
    </row>
    <row r="164" spans="1:6" s="221" customFormat="1" ht="21.75" customHeight="1">
      <c r="A164" s="239">
        <v>10</v>
      </c>
      <c r="B164" s="245" t="s">
        <v>39</v>
      </c>
      <c r="C164" s="355"/>
      <c r="D164" s="306" t="s">
        <v>40</v>
      </c>
      <c r="E164" s="306">
        <v>494</v>
      </c>
      <c r="F164" s="237">
        <v>200</v>
      </c>
    </row>
    <row r="165" spans="1:6" s="221" customFormat="1" ht="21.75" customHeight="1">
      <c r="A165" s="239">
        <v>11</v>
      </c>
      <c r="B165" s="245" t="s">
        <v>41</v>
      </c>
      <c r="C165" s="244"/>
      <c r="D165" s="306"/>
      <c r="E165" s="306"/>
      <c r="F165" s="237">
        <v>7200</v>
      </c>
    </row>
    <row r="166" spans="1:6" s="221" customFormat="1" ht="21.75" customHeight="1">
      <c r="A166" s="227"/>
      <c r="B166" s="324" t="s">
        <v>193</v>
      </c>
      <c r="C166" s="227"/>
      <c r="D166" s="290"/>
      <c r="E166" s="290"/>
      <c r="F166" s="230">
        <v>3000</v>
      </c>
    </row>
    <row r="167" spans="1:6" s="221" customFormat="1" ht="21.75" customHeight="1">
      <c r="A167" s="225">
        <v>1</v>
      </c>
      <c r="B167" s="245" t="s">
        <v>42</v>
      </c>
      <c r="C167" s="239" t="s">
        <v>731</v>
      </c>
      <c r="D167" s="306">
        <v>7223783</v>
      </c>
      <c r="E167" s="306">
        <v>494</v>
      </c>
      <c r="F167" s="237">
        <v>1700</v>
      </c>
    </row>
    <row r="168" spans="1:6" s="221" customFormat="1" ht="21.75" customHeight="1">
      <c r="A168" s="225">
        <v>2</v>
      </c>
      <c r="B168" s="245" t="s">
        <v>43</v>
      </c>
      <c r="C168" s="239" t="s">
        <v>731</v>
      </c>
      <c r="D168" s="306">
        <v>7262050</v>
      </c>
      <c r="E168" s="306">
        <v>494</v>
      </c>
      <c r="F168" s="237">
        <v>1300</v>
      </c>
    </row>
    <row r="169" spans="1:6" s="221" customFormat="1" ht="21.75" customHeight="1">
      <c r="A169" s="259"/>
      <c r="B169" s="259" t="s">
        <v>208</v>
      </c>
      <c r="C169" s="259"/>
      <c r="D169" s="290"/>
      <c r="E169" s="290"/>
      <c r="F169" s="230">
        <v>1000</v>
      </c>
    </row>
    <row r="170" spans="1:6" s="221" customFormat="1" ht="21.75" customHeight="1">
      <c r="A170" s="227"/>
      <c r="B170" s="324" t="s">
        <v>192</v>
      </c>
      <c r="C170" s="227"/>
      <c r="D170" s="290"/>
      <c r="E170" s="290"/>
      <c r="F170" s="230">
        <v>1000</v>
      </c>
    </row>
    <row r="171" spans="1:6" s="221" customFormat="1" ht="21.75" customHeight="1">
      <c r="A171" s="239">
        <v>1</v>
      </c>
      <c r="B171" s="245" t="s">
        <v>728</v>
      </c>
      <c r="C171" s="239" t="s">
        <v>202</v>
      </c>
      <c r="D171" s="306">
        <v>7269640</v>
      </c>
      <c r="E171" s="306">
        <v>528</v>
      </c>
      <c r="F171" s="237">
        <v>1000</v>
      </c>
    </row>
    <row r="172" spans="1:6" s="221" customFormat="1" ht="21.75" customHeight="1">
      <c r="A172" s="250"/>
      <c r="B172" s="259" t="s">
        <v>120</v>
      </c>
      <c r="C172" s="250"/>
      <c r="D172" s="290"/>
      <c r="E172" s="290"/>
      <c r="F172" s="230">
        <v>3000</v>
      </c>
    </row>
    <row r="173" spans="1:6" s="221" customFormat="1" ht="21.75" customHeight="1">
      <c r="A173" s="227"/>
      <c r="B173" s="324" t="s">
        <v>192</v>
      </c>
      <c r="C173" s="227"/>
      <c r="D173" s="290"/>
      <c r="E173" s="295"/>
      <c r="F173" s="230">
        <v>2400</v>
      </c>
    </row>
    <row r="174" spans="1:6" s="221" customFormat="1" ht="21.75" customHeight="1">
      <c r="A174" s="239">
        <v>1</v>
      </c>
      <c r="B174" s="238" t="s">
        <v>115</v>
      </c>
      <c r="C174" s="239" t="s">
        <v>111</v>
      </c>
      <c r="D174" s="306">
        <v>7219390</v>
      </c>
      <c r="E174" s="306">
        <v>562</v>
      </c>
      <c r="F174" s="247">
        <v>2400</v>
      </c>
    </row>
    <row r="175" spans="1:6" s="221" customFormat="1" ht="21.75" customHeight="1">
      <c r="A175" s="227"/>
      <c r="B175" s="324" t="s">
        <v>193</v>
      </c>
      <c r="C175" s="227"/>
      <c r="D175" s="290"/>
      <c r="E175" s="290"/>
      <c r="F175" s="230">
        <v>600</v>
      </c>
    </row>
    <row r="176" spans="1:6" s="221" customFormat="1" ht="21.75" customHeight="1">
      <c r="A176" s="239">
        <v>2</v>
      </c>
      <c r="B176" s="245" t="s">
        <v>44</v>
      </c>
      <c r="C176" s="239" t="s">
        <v>111</v>
      </c>
      <c r="D176" s="306">
        <v>7319254</v>
      </c>
      <c r="E176" s="306">
        <v>562</v>
      </c>
      <c r="F176" s="237">
        <v>600</v>
      </c>
    </row>
    <row r="177" spans="1:6" s="221" customFormat="1" ht="21.75" customHeight="1">
      <c r="A177" s="285" t="s">
        <v>45</v>
      </c>
      <c r="B177" s="262" t="s">
        <v>46</v>
      </c>
      <c r="C177" s="286"/>
      <c r="D177" s="287"/>
      <c r="E177" s="287"/>
      <c r="F177" s="258">
        <v>217500</v>
      </c>
    </row>
    <row r="178" spans="1:6" s="221" customFormat="1" ht="21.75" customHeight="1">
      <c r="A178" s="319"/>
      <c r="B178" s="250" t="s">
        <v>47</v>
      </c>
      <c r="C178" s="250"/>
      <c r="D178" s="297"/>
      <c r="E178" s="297"/>
      <c r="F178" s="256">
        <v>217500</v>
      </c>
    </row>
    <row r="179" spans="1:6" s="221" customFormat="1" ht="21.75" customHeight="1">
      <c r="A179" s="261" t="s">
        <v>48</v>
      </c>
      <c r="B179" s="262" t="s">
        <v>49</v>
      </c>
      <c r="C179" s="263"/>
      <c r="D179" s="325"/>
      <c r="E179" s="325"/>
      <c r="F179" s="326">
        <v>137636</v>
      </c>
    </row>
    <row r="180" spans="1:6" s="221" customFormat="1" ht="21.75" customHeight="1">
      <c r="A180" s="261" t="s">
        <v>50</v>
      </c>
      <c r="B180" s="262" t="s">
        <v>51</v>
      </c>
      <c r="C180" s="263"/>
      <c r="D180" s="325"/>
      <c r="E180" s="325"/>
      <c r="F180" s="326">
        <v>28386</v>
      </c>
    </row>
    <row r="181" spans="1:6" s="221" customFormat="1" ht="35.25" customHeight="1">
      <c r="A181" s="239">
        <v>1</v>
      </c>
      <c r="B181" s="245" t="s">
        <v>52</v>
      </c>
      <c r="C181" s="239" t="s">
        <v>53</v>
      </c>
      <c r="D181" s="306">
        <v>7027710</v>
      </c>
      <c r="E181" s="306">
        <v>223</v>
      </c>
      <c r="F181" s="237">
        <v>5446</v>
      </c>
    </row>
    <row r="182" spans="1:6" s="221" customFormat="1" ht="21.75" customHeight="1">
      <c r="A182" s="239">
        <v>2</v>
      </c>
      <c r="B182" s="245" t="s">
        <v>54</v>
      </c>
      <c r="C182" s="333" t="s">
        <v>55</v>
      </c>
      <c r="D182" s="306">
        <v>7000928</v>
      </c>
      <c r="E182" s="306" t="s">
        <v>56</v>
      </c>
      <c r="F182" s="237">
        <v>4000</v>
      </c>
    </row>
    <row r="183" spans="1:6" s="221" customFormat="1" ht="21.75" customHeight="1">
      <c r="A183" s="239">
        <v>3</v>
      </c>
      <c r="B183" s="245" t="s">
        <v>57</v>
      </c>
      <c r="C183" s="334"/>
      <c r="D183" s="306">
        <v>7306793</v>
      </c>
      <c r="E183" s="306" t="s">
        <v>56</v>
      </c>
      <c r="F183" s="237">
        <v>6000</v>
      </c>
    </row>
    <row r="184" spans="1:6" s="221" customFormat="1" ht="45" customHeight="1">
      <c r="A184" s="239">
        <v>4</v>
      </c>
      <c r="B184" s="245" t="s">
        <v>58</v>
      </c>
      <c r="C184" s="239" t="s">
        <v>59</v>
      </c>
      <c r="D184" s="306">
        <v>7027868</v>
      </c>
      <c r="E184" s="306">
        <v>223</v>
      </c>
      <c r="F184" s="237">
        <v>1000</v>
      </c>
    </row>
    <row r="185" spans="1:6" s="221" customFormat="1" ht="51.75" customHeight="1">
      <c r="A185" s="239">
        <v>5</v>
      </c>
      <c r="B185" s="245" t="s">
        <v>60</v>
      </c>
      <c r="C185" s="239" t="s">
        <v>94</v>
      </c>
      <c r="D185" s="306">
        <v>7048140</v>
      </c>
      <c r="E185" s="306"/>
      <c r="F185" s="237">
        <v>7800</v>
      </c>
    </row>
    <row r="186" spans="1:6" s="221" customFormat="1" ht="34.5" customHeight="1">
      <c r="A186" s="239">
        <v>6</v>
      </c>
      <c r="B186" s="245" t="s">
        <v>61</v>
      </c>
      <c r="C186" s="239" t="s">
        <v>151</v>
      </c>
      <c r="D186" s="306">
        <v>7319632</v>
      </c>
      <c r="E186" s="306">
        <v>471</v>
      </c>
      <c r="F186" s="237">
        <v>2000</v>
      </c>
    </row>
    <row r="187" spans="1:6" s="221" customFormat="1" ht="34.5" customHeight="1">
      <c r="A187" s="239">
        <v>7</v>
      </c>
      <c r="B187" s="245" t="s">
        <v>62</v>
      </c>
      <c r="C187" s="239" t="s">
        <v>63</v>
      </c>
      <c r="D187" s="306">
        <v>7319435</v>
      </c>
      <c r="E187" s="306">
        <v>468</v>
      </c>
      <c r="F187" s="237">
        <v>1140</v>
      </c>
    </row>
    <row r="188" spans="1:6" s="221" customFormat="1" ht="34.5" customHeight="1">
      <c r="A188" s="239">
        <v>8</v>
      </c>
      <c r="B188" s="245" t="s">
        <v>64</v>
      </c>
      <c r="C188" s="239" t="s">
        <v>151</v>
      </c>
      <c r="D188" s="306">
        <v>7320370</v>
      </c>
      <c r="E188" s="306">
        <v>471</v>
      </c>
      <c r="F188" s="237">
        <v>1000</v>
      </c>
    </row>
    <row r="189" spans="1:6" s="221" customFormat="1" ht="21.75" customHeight="1">
      <c r="A189" s="261" t="s">
        <v>65</v>
      </c>
      <c r="B189" s="262" t="s">
        <v>66</v>
      </c>
      <c r="C189" s="263"/>
      <c r="D189" s="325"/>
      <c r="E189" s="325"/>
      <c r="F189" s="326">
        <v>105250</v>
      </c>
    </row>
    <row r="190" spans="1:6" s="221" customFormat="1" ht="36" customHeight="1">
      <c r="A190" s="239">
        <v>1</v>
      </c>
      <c r="B190" s="245" t="s">
        <v>67</v>
      </c>
      <c r="C190" s="239" t="s">
        <v>68</v>
      </c>
      <c r="D190" s="306"/>
      <c r="E190" s="306"/>
      <c r="F190" s="237">
        <v>8350</v>
      </c>
    </row>
    <row r="191" spans="1:6" s="221" customFormat="1" ht="36.75" customHeight="1">
      <c r="A191" s="239">
        <v>2</v>
      </c>
      <c r="B191" s="245" t="s">
        <v>69</v>
      </c>
      <c r="C191" s="239" t="s">
        <v>0</v>
      </c>
      <c r="D191" s="306"/>
      <c r="E191" s="306"/>
      <c r="F191" s="237">
        <v>37500</v>
      </c>
    </row>
    <row r="192" spans="1:6" s="221" customFormat="1" ht="21.75" customHeight="1">
      <c r="A192" s="239">
        <v>3</v>
      </c>
      <c r="B192" s="245" t="s">
        <v>70</v>
      </c>
      <c r="C192" s="333" t="s">
        <v>918</v>
      </c>
      <c r="D192" s="306"/>
      <c r="E192" s="306"/>
      <c r="F192" s="237">
        <v>5000</v>
      </c>
    </row>
    <row r="193" spans="1:6" s="221" customFormat="1" ht="21.75" customHeight="1">
      <c r="A193" s="239">
        <v>4</v>
      </c>
      <c r="B193" s="245" t="s">
        <v>71</v>
      </c>
      <c r="C193" s="334"/>
      <c r="D193" s="306"/>
      <c r="E193" s="306"/>
      <c r="F193" s="237">
        <v>10000</v>
      </c>
    </row>
    <row r="194" spans="1:6" s="221" customFormat="1" ht="21.75" customHeight="1">
      <c r="A194" s="239">
        <v>5</v>
      </c>
      <c r="B194" s="245" t="s">
        <v>72</v>
      </c>
      <c r="C194" s="239" t="s">
        <v>73</v>
      </c>
      <c r="D194" s="306"/>
      <c r="E194" s="306"/>
      <c r="F194" s="237">
        <v>6000</v>
      </c>
    </row>
    <row r="195" spans="1:6" s="221" customFormat="1" ht="21.75" customHeight="1">
      <c r="A195" s="239">
        <v>6</v>
      </c>
      <c r="B195" s="245" t="s">
        <v>74</v>
      </c>
      <c r="C195" s="239" t="s">
        <v>73</v>
      </c>
      <c r="D195" s="306"/>
      <c r="E195" s="306"/>
      <c r="F195" s="237">
        <v>9400</v>
      </c>
    </row>
    <row r="196" spans="1:6" s="221" customFormat="1" ht="21.75" customHeight="1">
      <c r="A196" s="239">
        <v>7</v>
      </c>
      <c r="B196" s="245" t="s">
        <v>75</v>
      </c>
      <c r="C196" s="239" t="s">
        <v>73</v>
      </c>
      <c r="D196" s="306"/>
      <c r="E196" s="306"/>
      <c r="F196" s="237">
        <v>4000</v>
      </c>
    </row>
    <row r="197" spans="1:6" s="221" customFormat="1" ht="21.75" customHeight="1">
      <c r="A197" s="239">
        <v>8</v>
      </c>
      <c r="B197" s="245" t="s">
        <v>76</v>
      </c>
      <c r="C197" s="239" t="s">
        <v>73</v>
      </c>
      <c r="D197" s="306"/>
      <c r="E197" s="306"/>
      <c r="F197" s="237">
        <v>5000</v>
      </c>
    </row>
    <row r="198" spans="1:6" s="221" customFormat="1" ht="21.75" customHeight="1">
      <c r="A198" s="239">
        <v>9</v>
      </c>
      <c r="B198" s="245" t="s">
        <v>77</v>
      </c>
      <c r="C198" s="239" t="s">
        <v>73</v>
      </c>
      <c r="D198" s="306"/>
      <c r="E198" s="306"/>
      <c r="F198" s="237">
        <v>20000</v>
      </c>
    </row>
    <row r="199" spans="1:6" s="221" customFormat="1" ht="21.75" customHeight="1">
      <c r="A199" s="261" t="s">
        <v>78</v>
      </c>
      <c r="B199" s="262" t="s">
        <v>79</v>
      </c>
      <c r="C199" s="263"/>
      <c r="D199" s="325"/>
      <c r="E199" s="325"/>
      <c r="F199" s="326">
        <v>4000</v>
      </c>
    </row>
    <row r="200" spans="1:6" s="221" customFormat="1" ht="21.75" customHeight="1">
      <c r="A200" s="327">
        <v>1</v>
      </c>
      <c r="B200" s="328" t="s">
        <v>80</v>
      </c>
      <c r="C200" s="327" t="s">
        <v>81</v>
      </c>
      <c r="D200" s="329">
        <v>7322715</v>
      </c>
      <c r="E200" s="329">
        <v>463</v>
      </c>
      <c r="F200" s="330">
        <v>4000</v>
      </c>
    </row>
  </sheetData>
  <mergeCells count="31">
    <mergeCell ref="E7:E9"/>
    <mergeCell ref="F8:F9"/>
    <mergeCell ref="A7:A9"/>
    <mergeCell ref="B7:B9"/>
    <mergeCell ref="C7:C9"/>
    <mergeCell ref="D7:D9"/>
    <mergeCell ref="C109:C111"/>
    <mergeCell ref="C112:C113"/>
    <mergeCell ref="A1:B1"/>
    <mergeCell ref="A2:B2"/>
    <mergeCell ref="C1:D1"/>
    <mergeCell ref="C39:C40"/>
    <mergeCell ref="C16:C17"/>
    <mergeCell ref="C19:C20"/>
    <mergeCell ref="C29:C30"/>
    <mergeCell ref="C44:C50"/>
    <mergeCell ref="C57:C58"/>
    <mergeCell ref="C90:C97"/>
    <mergeCell ref="C99:C101"/>
    <mergeCell ref="C102:C103"/>
    <mergeCell ref="E1:F1"/>
    <mergeCell ref="A3:F3"/>
    <mergeCell ref="A4:F4"/>
    <mergeCell ref="E6:F6"/>
    <mergeCell ref="C6:D6"/>
    <mergeCell ref="C182:C183"/>
    <mergeCell ref="C192:C193"/>
    <mergeCell ref="C121:C123"/>
    <mergeCell ref="C130:C131"/>
    <mergeCell ref="C140:C141"/>
    <mergeCell ref="C156:C164"/>
  </mergeCells>
  <printOptions horizontalCentered="1"/>
  <pageMargins left="0.65" right="0" top="0.5" bottom="0.5" header="0.25" footer="0.25"/>
  <pageSetup horizontalDpi="180" verticalDpi="180" orientation="portrait" paperSize="9" scale="95" r:id="rId2"/>
  <headerFooter alignWithMargins="0">
    <oddFooter>&amp;CTrang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4" sqref="A4:C4"/>
    </sheetView>
  </sheetViews>
  <sheetFormatPr defaultColWidth="9.140625" defaultRowHeight="12.75"/>
  <cols>
    <col min="1" max="1" width="4.57421875" style="40" customWidth="1"/>
    <col min="2" max="2" width="61.140625" style="17" customWidth="1"/>
    <col min="3" max="3" width="19.8515625" style="17" customWidth="1"/>
    <col min="4" max="4" width="5.8515625" style="17" hidden="1" customWidth="1"/>
    <col min="5" max="5" width="10.57421875" style="17" bestFit="1" customWidth="1"/>
    <col min="6" max="6" width="9.140625" style="17" customWidth="1"/>
    <col min="7" max="7" width="9.7109375" style="17" bestFit="1" customWidth="1"/>
    <col min="8" max="8" width="9.140625" style="17" customWidth="1"/>
    <col min="9" max="9" width="9.7109375" style="17" bestFit="1" customWidth="1"/>
    <col min="10" max="16384" width="9.140625" style="17" customWidth="1"/>
  </cols>
  <sheetData>
    <row r="1" spans="1:5" ht="16.5">
      <c r="A1" s="16" t="s">
        <v>340</v>
      </c>
      <c r="C1" s="18" t="s">
        <v>341</v>
      </c>
      <c r="E1" s="18"/>
    </row>
    <row r="2" ht="12.75" customHeight="1">
      <c r="A2" s="19"/>
    </row>
    <row r="3" spans="1:3" s="20" customFormat="1" ht="22.5" customHeight="1">
      <c r="A3" s="377" t="s">
        <v>818</v>
      </c>
      <c r="B3" s="377"/>
      <c r="C3" s="377"/>
    </row>
    <row r="4" spans="1:3" s="20" customFormat="1" ht="33" customHeight="1">
      <c r="A4" s="378" t="s">
        <v>922</v>
      </c>
      <c r="B4" s="378"/>
      <c r="C4" s="378"/>
    </row>
    <row r="5" spans="1:3" s="20" customFormat="1" ht="18">
      <c r="A5" s="379"/>
      <c r="B5" s="379"/>
      <c r="C5" s="379"/>
    </row>
    <row r="6" spans="1:3" s="20" customFormat="1" ht="17.25" customHeight="1">
      <c r="A6" s="21"/>
      <c r="C6" s="22" t="s">
        <v>342</v>
      </c>
    </row>
    <row r="7" spans="1:3" s="20" customFormat="1" ht="17.25" customHeight="1">
      <c r="A7" s="380" t="s">
        <v>289</v>
      </c>
      <c r="B7" s="380" t="s">
        <v>287</v>
      </c>
      <c r="C7" s="380" t="s">
        <v>185</v>
      </c>
    </row>
    <row r="8" spans="1:3" s="21" customFormat="1" ht="18">
      <c r="A8" s="380"/>
      <c r="B8" s="380"/>
      <c r="C8" s="380"/>
    </row>
    <row r="9" spans="1:4" s="27" customFormat="1" ht="17.25">
      <c r="A9" s="23" t="s">
        <v>277</v>
      </c>
      <c r="B9" s="24" t="s">
        <v>343</v>
      </c>
      <c r="C9" s="25">
        <f>+C10+C11+C12</f>
        <v>7900000</v>
      </c>
      <c r="D9" s="26" t="e">
        <f>+C9/#REF!*100</f>
        <v>#REF!</v>
      </c>
    </row>
    <row r="10" spans="1:4" s="20" customFormat="1" ht="18">
      <c r="A10" s="28" t="s">
        <v>278</v>
      </c>
      <c r="B10" s="29" t="s">
        <v>344</v>
      </c>
      <c r="C10" s="30">
        <v>4800000</v>
      </c>
      <c r="D10" s="31" t="e">
        <f>+C10/#REF!*100</f>
        <v>#REF!</v>
      </c>
    </row>
    <row r="11" spans="1:4" s="20" customFormat="1" ht="18">
      <c r="A11" s="28" t="s">
        <v>279</v>
      </c>
      <c r="B11" s="29" t="s">
        <v>345</v>
      </c>
      <c r="C11" s="30">
        <v>3100000</v>
      </c>
      <c r="D11" s="31" t="e">
        <f>+C11/#REF!*100</f>
        <v>#REF!</v>
      </c>
    </row>
    <row r="12" spans="1:4" s="20" customFormat="1" ht="18">
      <c r="A12" s="28" t="s">
        <v>280</v>
      </c>
      <c r="B12" s="29" t="s">
        <v>346</v>
      </c>
      <c r="C12" s="30"/>
      <c r="D12" s="31"/>
    </row>
    <row r="13" spans="1:5" s="27" customFormat="1" ht="17.25">
      <c r="A13" s="32" t="s">
        <v>284</v>
      </c>
      <c r="B13" s="33" t="s">
        <v>347</v>
      </c>
      <c r="C13" s="34">
        <f>C14+C23</f>
        <v>8930939</v>
      </c>
      <c r="D13" s="26" t="e">
        <f>+C13/#REF!*100</f>
        <v>#REF!</v>
      </c>
      <c r="E13" s="36"/>
    </row>
    <row r="14" spans="1:5" s="27" customFormat="1" ht="17.25">
      <c r="A14" s="41" t="s">
        <v>278</v>
      </c>
      <c r="B14" s="42" t="s">
        <v>348</v>
      </c>
      <c r="C14" s="43">
        <f>SUM(C15+C18+C21+C22)</f>
        <v>8430939</v>
      </c>
      <c r="D14" s="26"/>
      <c r="E14" s="36"/>
    </row>
    <row r="15" spans="1:4" s="20" customFormat="1" ht="18">
      <c r="A15" s="28">
        <v>1</v>
      </c>
      <c r="B15" s="29" t="s">
        <v>349</v>
      </c>
      <c r="C15" s="30">
        <f>C16+C17</f>
        <v>4791000</v>
      </c>
      <c r="D15" s="35" t="e">
        <f>+C15/#REF!*100</f>
        <v>#REF!</v>
      </c>
    </row>
    <row r="16" spans="1:4" s="20" customFormat="1" ht="18">
      <c r="A16" s="28"/>
      <c r="B16" s="29" t="s">
        <v>350</v>
      </c>
      <c r="C16" s="185">
        <v>4791000</v>
      </c>
      <c r="D16" s="31"/>
    </row>
    <row r="17" spans="1:4" s="20" customFormat="1" ht="18">
      <c r="A17" s="28"/>
      <c r="B17" s="29" t="s">
        <v>371</v>
      </c>
      <c r="C17" s="185">
        <v>0</v>
      </c>
      <c r="D17" s="31"/>
    </row>
    <row r="18" spans="1:4" s="20" customFormat="1" ht="18">
      <c r="A18" s="28">
        <v>2</v>
      </c>
      <c r="B18" s="29" t="s">
        <v>351</v>
      </c>
      <c r="C18" s="30">
        <f>C19+C20</f>
        <v>3448864</v>
      </c>
      <c r="D18" s="31" t="e">
        <f>+C18/#REF!*100</f>
        <v>#REF!</v>
      </c>
    </row>
    <row r="19" spans="1:4" s="20" customFormat="1" ht="18">
      <c r="A19" s="28"/>
      <c r="B19" s="29" t="s">
        <v>352</v>
      </c>
      <c r="C19" s="30">
        <v>2270405</v>
      </c>
      <c r="D19" s="31" t="e">
        <f>+C19/#REF!*100</f>
        <v>#REF!</v>
      </c>
    </row>
    <row r="20" spans="1:9" s="20" customFormat="1" ht="18">
      <c r="A20" s="28"/>
      <c r="B20" s="29" t="s">
        <v>353</v>
      </c>
      <c r="C20" s="30">
        <v>1178459</v>
      </c>
      <c r="D20" s="31" t="e">
        <f>+C20/#REF!*100</f>
        <v>#REF!</v>
      </c>
      <c r="E20" s="122">
        <f>C20-733000</f>
        <v>445459</v>
      </c>
      <c r="F20" s="20">
        <v>170000</v>
      </c>
      <c r="G20" s="122">
        <f>E20-F20</f>
        <v>275459</v>
      </c>
      <c r="H20" s="122">
        <f>330458-G20</f>
        <v>54999</v>
      </c>
      <c r="I20" s="273">
        <f>G20+H20</f>
        <v>330458</v>
      </c>
    </row>
    <row r="21" spans="1:4" s="20" customFormat="1" ht="18">
      <c r="A21" s="28">
        <v>3</v>
      </c>
      <c r="B21" s="29" t="s">
        <v>221</v>
      </c>
      <c r="C21" s="30">
        <v>20000</v>
      </c>
      <c r="D21" s="31"/>
    </row>
    <row r="22" spans="1:4" s="20" customFormat="1" ht="18">
      <c r="A22" s="28">
        <v>4</v>
      </c>
      <c r="B22" s="29" t="s">
        <v>354</v>
      </c>
      <c r="C22" s="30">
        <v>171075</v>
      </c>
      <c r="D22" s="31" t="e">
        <f>+C22/#REF!*100</f>
        <v>#REF!</v>
      </c>
    </row>
    <row r="23" spans="1:4" s="20" customFormat="1" ht="18">
      <c r="A23" s="41" t="s">
        <v>279</v>
      </c>
      <c r="B23" s="42" t="s">
        <v>355</v>
      </c>
      <c r="C23" s="43">
        <v>500000</v>
      </c>
      <c r="D23" s="31"/>
    </row>
    <row r="24" spans="1:5" s="27" customFormat="1" ht="17.25">
      <c r="A24" s="32" t="s">
        <v>356</v>
      </c>
      <c r="B24" s="33" t="s">
        <v>357</v>
      </c>
      <c r="C24" s="34">
        <f>C25+C32</f>
        <v>8930939</v>
      </c>
      <c r="D24" s="26" t="e">
        <f>+C24/#REF!*100</f>
        <v>#REF!</v>
      </c>
      <c r="E24" s="36"/>
    </row>
    <row r="25" spans="1:5" s="27" customFormat="1" ht="17.25">
      <c r="A25" s="41" t="s">
        <v>278</v>
      </c>
      <c r="B25" s="42" t="s">
        <v>358</v>
      </c>
      <c r="C25" s="43">
        <f>SUM(C26:C31)</f>
        <v>8430939</v>
      </c>
      <c r="D25" s="26"/>
      <c r="E25" s="36"/>
    </row>
    <row r="26" spans="1:4" s="20" customFormat="1" ht="18">
      <c r="A26" s="28">
        <v>1</v>
      </c>
      <c r="B26" s="29" t="s">
        <v>359</v>
      </c>
      <c r="C26" s="30">
        <v>2134885</v>
      </c>
      <c r="D26" s="31" t="e">
        <f>+C26/#REF!*100</f>
        <v>#REF!</v>
      </c>
    </row>
    <row r="27" spans="1:4" s="20" customFormat="1" ht="18">
      <c r="A27" s="28">
        <v>2</v>
      </c>
      <c r="B27" s="29" t="s">
        <v>360</v>
      </c>
      <c r="C27" s="30">
        <v>5394882</v>
      </c>
      <c r="D27" s="31" t="e">
        <f>+C27/#REF!*100</f>
        <v>#REF!</v>
      </c>
    </row>
    <row r="28" spans="1:4" s="20" customFormat="1" ht="18">
      <c r="A28" s="28">
        <v>3</v>
      </c>
      <c r="B28" s="29" t="s">
        <v>361</v>
      </c>
      <c r="C28" s="30">
        <v>32500</v>
      </c>
      <c r="D28" s="31" t="e">
        <f>+C28/#REF!*100</f>
        <v>#REF!</v>
      </c>
    </row>
    <row r="29" spans="1:4" s="20" customFormat="1" ht="18">
      <c r="A29" s="28">
        <v>4</v>
      </c>
      <c r="B29" s="29" t="s">
        <v>362</v>
      </c>
      <c r="C29" s="30">
        <v>1450</v>
      </c>
      <c r="D29" s="31" t="e">
        <f>+C29/#REF!*100</f>
        <v>#REF!</v>
      </c>
    </row>
    <row r="30" spans="1:4" s="20" customFormat="1" ht="18">
      <c r="A30" s="28">
        <v>5</v>
      </c>
      <c r="B30" s="29" t="s">
        <v>186</v>
      </c>
      <c r="C30" s="30">
        <v>206190</v>
      </c>
      <c r="D30" s="31"/>
    </row>
    <row r="31" spans="1:4" s="20" customFormat="1" ht="18">
      <c r="A31" s="28">
        <v>6</v>
      </c>
      <c r="B31" s="29" t="s">
        <v>796</v>
      </c>
      <c r="C31" s="30">
        <v>661032</v>
      </c>
      <c r="D31" s="31"/>
    </row>
    <row r="32" spans="1:4" s="20" customFormat="1" ht="18">
      <c r="A32" s="41" t="s">
        <v>279</v>
      </c>
      <c r="B32" s="42" t="s">
        <v>363</v>
      </c>
      <c r="C32" s="43">
        <v>500000</v>
      </c>
      <c r="D32" s="31"/>
    </row>
    <row r="33" spans="1:4" s="20" customFormat="1" ht="18">
      <c r="A33" s="37"/>
      <c r="B33" s="38"/>
      <c r="C33" s="39"/>
      <c r="D33" s="31"/>
    </row>
  </sheetData>
  <mergeCells count="6">
    <mergeCell ref="A3:C3"/>
    <mergeCell ref="A4:C4"/>
    <mergeCell ref="A5:C5"/>
    <mergeCell ref="A7:A8"/>
    <mergeCell ref="B7:B8"/>
    <mergeCell ref="C7:C8"/>
  </mergeCells>
  <printOptions horizontalCentered="1"/>
  <pageMargins left="1.2598425196850394" right="0" top="0.87" bottom="0.5118110236220472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A5" sqref="A5:C5"/>
    </sheetView>
  </sheetViews>
  <sheetFormatPr defaultColWidth="9.140625" defaultRowHeight="12.75"/>
  <cols>
    <col min="1" max="1" width="4.8515625" style="40" customWidth="1"/>
    <col min="2" max="2" width="61.57421875" style="17" customWidth="1"/>
    <col min="3" max="3" width="22.57421875" style="17" customWidth="1"/>
    <col min="4" max="4" width="10.140625" style="17" bestFit="1" customWidth="1"/>
    <col min="5" max="16384" width="9.140625" style="17" customWidth="1"/>
  </cols>
  <sheetData>
    <row r="1" spans="1:3" ht="16.5">
      <c r="A1" s="16" t="s">
        <v>340</v>
      </c>
      <c r="C1" s="18" t="s">
        <v>364</v>
      </c>
    </row>
    <row r="2" ht="12.75" customHeight="1">
      <c r="A2" s="19"/>
    </row>
    <row r="3" spans="1:3" s="20" customFormat="1" ht="22.5" customHeight="1">
      <c r="A3" s="377" t="s">
        <v>434</v>
      </c>
      <c r="B3" s="377"/>
      <c r="C3" s="377"/>
    </row>
    <row r="4" spans="1:3" s="20" customFormat="1" ht="22.5" customHeight="1">
      <c r="A4" s="377" t="s">
        <v>819</v>
      </c>
      <c r="B4" s="377"/>
      <c r="C4" s="377"/>
    </row>
    <row r="5" spans="1:3" s="20" customFormat="1" ht="35.25" customHeight="1">
      <c r="A5" s="378" t="s">
        <v>922</v>
      </c>
      <c r="B5" s="378"/>
      <c r="C5" s="378"/>
    </row>
    <row r="6" spans="1:3" s="20" customFormat="1" ht="18">
      <c r="A6" s="47"/>
      <c r="B6" s="47"/>
      <c r="C6" s="48" t="s">
        <v>365</v>
      </c>
    </row>
    <row r="7" spans="1:3" s="3" customFormat="1" ht="24" customHeight="1">
      <c r="A7" s="45" t="s">
        <v>289</v>
      </c>
      <c r="B7" s="45" t="s">
        <v>287</v>
      </c>
      <c r="C7" s="45" t="s">
        <v>185</v>
      </c>
    </row>
    <row r="8" spans="1:3" s="51" customFormat="1" ht="17.25">
      <c r="A8" s="23" t="s">
        <v>277</v>
      </c>
      <c r="B8" s="24" t="s">
        <v>366</v>
      </c>
      <c r="C8" s="50"/>
    </row>
    <row r="9" spans="1:3" s="51" customFormat="1" ht="17.25">
      <c r="A9" s="41" t="s">
        <v>278</v>
      </c>
      <c r="B9" s="42" t="s">
        <v>367</v>
      </c>
      <c r="C9" s="43">
        <f>C10+C19</f>
        <v>6842972</v>
      </c>
    </row>
    <row r="10" spans="1:3" s="51" customFormat="1" ht="18">
      <c r="A10" s="28">
        <v>1</v>
      </c>
      <c r="B10" s="29" t="s">
        <v>374</v>
      </c>
      <c r="C10" s="30">
        <f>SUM(C11+C14+C17+C18)+1</f>
        <v>6433972</v>
      </c>
    </row>
    <row r="11" spans="1:3" s="52" customFormat="1" ht="18">
      <c r="A11" s="28" t="s">
        <v>295</v>
      </c>
      <c r="B11" s="29" t="s">
        <v>368</v>
      </c>
      <c r="C11" s="30">
        <f>C12+C13</f>
        <v>2794032</v>
      </c>
    </row>
    <row r="12" spans="1:3" s="52" customFormat="1" ht="18">
      <c r="A12" s="28"/>
      <c r="B12" s="29" t="s">
        <v>369</v>
      </c>
      <c r="C12" s="30">
        <v>485010</v>
      </c>
    </row>
    <row r="13" spans="1:3" s="52" customFormat="1" ht="18">
      <c r="A13" s="28"/>
      <c r="B13" s="29" t="s">
        <v>370</v>
      </c>
      <c r="C13" s="30">
        <v>2309022</v>
      </c>
    </row>
    <row r="14" spans="1:3" s="52" customFormat="1" ht="18">
      <c r="A14" s="28" t="s">
        <v>296</v>
      </c>
      <c r="B14" s="29" t="s">
        <v>372</v>
      </c>
      <c r="C14" s="30">
        <f>+C15+C16</f>
        <v>3448864</v>
      </c>
    </row>
    <row r="15" spans="1:3" s="52" customFormat="1" ht="18">
      <c r="A15" s="28"/>
      <c r="B15" s="29" t="s">
        <v>352</v>
      </c>
      <c r="C15" s="30">
        <v>2270405</v>
      </c>
    </row>
    <row r="16" spans="1:3" s="52" customFormat="1" ht="18">
      <c r="A16" s="28"/>
      <c r="B16" s="29" t="s">
        <v>353</v>
      </c>
      <c r="C16" s="30">
        <v>1178459</v>
      </c>
    </row>
    <row r="17" spans="1:3" s="52" customFormat="1" ht="18">
      <c r="A17" s="28" t="s">
        <v>298</v>
      </c>
      <c r="B17" s="29" t="s">
        <v>373</v>
      </c>
      <c r="C17" s="30">
        <f>'Mau 10'!C22</f>
        <v>171075</v>
      </c>
    </row>
    <row r="18" spans="1:3" s="52" customFormat="1" ht="18">
      <c r="A18" s="28" t="s">
        <v>299</v>
      </c>
      <c r="B18" s="29" t="s">
        <v>221</v>
      </c>
      <c r="C18" s="30">
        <f>'Mau 10'!C21</f>
        <v>20000</v>
      </c>
    </row>
    <row r="19" spans="1:3" s="52" customFormat="1" ht="18">
      <c r="A19" s="28">
        <v>2</v>
      </c>
      <c r="B19" s="29" t="s">
        <v>355</v>
      </c>
      <c r="C19" s="30">
        <v>409000</v>
      </c>
    </row>
    <row r="20" spans="1:4" s="51" customFormat="1" ht="17.25">
      <c r="A20" s="41" t="s">
        <v>279</v>
      </c>
      <c r="B20" s="42" t="s">
        <v>375</v>
      </c>
      <c r="C20" s="43">
        <f>C21+C30</f>
        <v>6842972</v>
      </c>
      <c r="D20" s="138"/>
    </row>
    <row r="21" spans="1:4" s="51" customFormat="1" ht="18">
      <c r="A21" s="28">
        <v>1</v>
      </c>
      <c r="B21" s="29" t="s">
        <v>358</v>
      </c>
      <c r="C21" s="30">
        <f>C22+C23</f>
        <v>6433972</v>
      </c>
      <c r="D21" s="138"/>
    </row>
    <row r="22" spans="1:4" s="52" customFormat="1" ht="18">
      <c r="A22" s="28" t="s">
        <v>295</v>
      </c>
      <c r="B22" s="29" t="s">
        <v>376</v>
      </c>
      <c r="C22" s="30">
        <v>4189458</v>
      </c>
      <c r="D22" s="139"/>
    </row>
    <row r="23" spans="1:4" s="52" customFormat="1" ht="18">
      <c r="A23" s="28" t="s">
        <v>296</v>
      </c>
      <c r="B23" s="29" t="s">
        <v>377</v>
      </c>
      <c r="C23" s="30">
        <f>C24+C25</f>
        <v>2244514</v>
      </c>
      <c r="D23" s="139"/>
    </row>
    <row r="24" spans="1:4" s="52" customFormat="1" ht="18">
      <c r="A24" s="28"/>
      <c r="B24" s="29" t="s">
        <v>378</v>
      </c>
      <c r="C24" s="30">
        <v>1514367</v>
      </c>
      <c r="D24" s="139"/>
    </row>
    <row r="25" spans="1:3" s="52" customFormat="1" ht="18">
      <c r="A25" s="28"/>
      <c r="B25" s="29" t="s">
        <v>379</v>
      </c>
      <c r="C25" s="30">
        <v>730147</v>
      </c>
    </row>
    <row r="26" spans="1:3" s="52" customFormat="1" ht="18" hidden="1">
      <c r="A26" s="28">
        <v>3</v>
      </c>
      <c r="B26" s="29" t="s">
        <v>293</v>
      </c>
      <c r="C26" s="30">
        <v>20400</v>
      </c>
    </row>
    <row r="27" spans="1:3" s="52" customFormat="1" ht="18" hidden="1">
      <c r="A27" s="28">
        <v>4</v>
      </c>
      <c r="B27" s="29" t="s">
        <v>282</v>
      </c>
      <c r="C27" s="30">
        <v>1600</v>
      </c>
    </row>
    <row r="28" spans="1:3" s="52" customFormat="1" ht="18" hidden="1">
      <c r="A28" s="28">
        <v>6</v>
      </c>
      <c r="B28" s="29" t="s">
        <v>294</v>
      </c>
      <c r="C28" s="30">
        <v>110000</v>
      </c>
    </row>
    <row r="29" spans="1:3" s="52" customFormat="1" ht="18" hidden="1">
      <c r="A29" s="28">
        <v>7</v>
      </c>
      <c r="B29" s="29" t="s">
        <v>290</v>
      </c>
      <c r="C29" s="30">
        <v>16092</v>
      </c>
    </row>
    <row r="30" spans="1:3" s="52" customFormat="1" ht="18">
      <c r="A30" s="28">
        <v>2</v>
      </c>
      <c r="B30" s="29" t="s">
        <v>363</v>
      </c>
      <c r="C30" s="30">
        <f>C19</f>
        <v>409000</v>
      </c>
    </row>
    <row r="31" spans="1:3" s="51" customFormat="1" ht="36">
      <c r="A31" s="69" t="s">
        <v>284</v>
      </c>
      <c r="B31" s="68" t="s">
        <v>222</v>
      </c>
      <c r="C31" s="43"/>
    </row>
    <row r="32" spans="1:3" s="51" customFormat="1" ht="17.25">
      <c r="A32" s="41" t="s">
        <v>278</v>
      </c>
      <c r="B32" s="58" t="s">
        <v>223</v>
      </c>
      <c r="C32" s="43">
        <f>C33+C41</f>
        <v>4332482</v>
      </c>
    </row>
    <row r="33" spans="1:3" s="51" customFormat="1" ht="18">
      <c r="A33" s="28">
        <v>1</v>
      </c>
      <c r="B33" s="55" t="s">
        <v>380</v>
      </c>
      <c r="C33" s="30">
        <f>C34+C38+C37</f>
        <v>4241482</v>
      </c>
    </row>
    <row r="34" spans="1:3" s="52" customFormat="1" ht="18">
      <c r="A34" s="28" t="s">
        <v>295</v>
      </c>
      <c r="B34" s="55" t="s">
        <v>225</v>
      </c>
      <c r="C34" s="30">
        <f>C35+C36</f>
        <v>1996968</v>
      </c>
    </row>
    <row r="35" spans="1:3" s="52" customFormat="1" ht="18">
      <c r="A35" s="28"/>
      <c r="B35" s="29" t="s">
        <v>381</v>
      </c>
      <c r="C35" s="268">
        <v>913405</v>
      </c>
    </row>
    <row r="36" spans="1:3" s="52" customFormat="1" ht="18">
      <c r="A36" s="28"/>
      <c r="B36" s="54" t="s">
        <v>382</v>
      </c>
      <c r="C36" s="30">
        <v>1083563</v>
      </c>
    </row>
    <row r="37" spans="1:3" s="52" customFormat="1" ht="18">
      <c r="A37" s="28" t="s">
        <v>297</v>
      </c>
      <c r="B37" s="55" t="s">
        <v>373</v>
      </c>
      <c r="C37" s="30"/>
    </row>
    <row r="38" spans="1:3" s="52" customFormat="1" ht="18">
      <c r="A38" s="28" t="s">
        <v>298</v>
      </c>
      <c r="B38" s="55" t="s">
        <v>383</v>
      </c>
      <c r="C38" s="30">
        <f>C39+C40</f>
        <v>2244514</v>
      </c>
    </row>
    <row r="39" spans="1:3" s="52" customFormat="1" ht="18">
      <c r="A39" s="28"/>
      <c r="B39" s="55" t="s">
        <v>352</v>
      </c>
      <c r="C39" s="30">
        <f>C24</f>
        <v>1514367</v>
      </c>
    </row>
    <row r="40" spans="1:3" s="52" customFormat="1" ht="18">
      <c r="A40" s="28"/>
      <c r="B40" s="55" t="s">
        <v>353</v>
      </c>
      <c r="C40" s="30">
        <f>C25</f>
        <v>730147</v>
      </c>
    </row>
    <row r="41" spans="1:3" s="52" customFormat="1" ht="18">
      <c r="A41" s="28">
        <v>2</v>
      </c>
      <c r="B41" s="55" t="s">
        <v>355</v>
      </c>
      <c r="C41" s="30">
        <v>91000</v>
      </c>
    </row>
    <row r="42" spans="1:3" s="51" customFormat="1" ht="17.25">
      <c r="A42" s="41" t="s">
        <v>279</v>
      </c>
      <c r="B42" s="58" t="s">
        <v>224</v>
      </c>
      <c r="C42" s="43">
        <v>4332482</v>
      </c>
    </row>
    <row r="43" spans="1:3" ht="17.25" customHeight="1">
      <c r="A43" s="56"/>
      <c r="B43" s="57"/>
      <c r="C43" s="57"/>
    </row>
  </sheetData>
  <mergeCells count="3">
    <mergeCell ref="A3:C3"/>
    <mergeCell ref="A4:C4"/>
    <mergeCell ref="A5:C5"/>
  </mergeCells>
  <printOptions/>
  <pageMargins left="1.14" right="0" top="0.5511811023622047" bottom="0.11811023622047245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9"/>
  <sheetViews>
    <sheetView workbookViewId="0" topLeftCell="A1">
      <selection activeCell="A4" sqref="A4:C4"/>
    </sheetView>
  </sheetViews>
  <sheetFormatPr defaultColWidth="9.140625" defaultRowHeight="12.75"/>
  <cols>
    <col min="1" max="1" width="5.00390625" style="40" customWidth="1"/>
    <col min="2" max="2" width="59.140625" style="17" customWidth="1"/>
    <col min="3" max="3" width="21.8515625" style="17" customWidth="1"/>
    <col min="4" max="16384" width="9.140625" style="17" customWidth="1"/>
  </cols>
  <sheetData>
    <row r="1" spans="1:3" ht="19.5" customHeight="1">
      <c r="A1" s="16" t="s">
        <v>340</v>
      </c>
      <c r="C1" s="18" t="s">
        <v>384</v>
      </c>
    </row>
    <row r="2" ht="15.75" customHeight="1"/>
    <row r="3" spans="1:3" ht="23.25" customHeight="1">
      <c r="A3" s="381" t="s">
        <v>820</v>
      </c>
      <c r="B3" s="381"/>
      <c r="C3" s="381"/>
    </row>
    <row r="4" spans="1:3" s="52" customFormat="1" ht="31.5" customHeight="1">
      <c r="A4" s="378" t="s">
        <v>922</v>
      </c>
      <c r="B4" s="378"/>
      <c r="C4" s="378"/>
    </row>
    <row r="5" spans="1:3" s="1" customFormat="1" ht="16.5" customHeight="1">
      <c r="A5" s="382"/>
      <c r="B5" s="382"/>
      <c r="C5" s="382"/>
    </row>
    <row r="6" spans="1:3" s="1" customFormat="1" ht="16.5" customHeight="1">
      <c r="A6" s="3"/>
      <c r="B6" s="46"/>
      <c r="C6" s="67" t="s">
        <v>365</v>
      </c>
    </row>
    <row r="7" spans="1:3" s="59" customFormat="1" ht="27.75" customHeight="1">
      <c r="A7" s="45" t="s">
        <v>289</v>
      </c>
      <c r="B7" s="45" t="s">
        <v>287</v>
      </c>
      <c r="C7" s="45" t="s">
        <v>185</v>
      </c>
    </row>
    <row r="8" spans="1:4" s="60" customFormat="1" ht="21" customHeight="1">
      <c r="A8" s="117"/>
      <c r="B8" s="118" t="s">
        <v>388</v>
      </c>
      <c r="C8" s="119">
        <f>C9+C51</f>
        <v>8400000</v>
      </c>
      <c r="D8" s="167"/>
    </row>
    <row r="9" spans="1:3" s="61" customFormat="1" ht="33">
      <c r="A9" s="113" t="s">
        <v>277</v>
      </c>
      <c r="B9" s="123" t="s">
        <v>390</v>
      </c>
      <c r="C9" s="120">
        <f>C10+C48</f>
        <v>7900000</v>
      </c>
    </row>
    <row r="10" spans="1:3" s="51" customFormat="1" ht="19.5" customHeight="1">
      <c r="A10" s="41" t="s">
        <v>278</v>
      </c>
      <c r="B10" s="42" t="s">
        <v>226</v>
      </c>
      <c r="C10" s="43">
        <f>SUM(C11,C16,C22,C28,C35,C36,C37,C38,C39,C40,C46,C47)</f>
        <v>4800000</v>
      </c>
    </row>
    <row r="11" spans="1:3" s="51" customFormat="1" ht="19.5" customHeight="1">
      <c r="A11" s="41">
        <v>1</v>
      </c>
      <c r="B11" s="42" t="s">
        <v>227</v>
      </c>
      <c r="C11" s="43">
        <f>SUM(C12:C15)</f>
        <v>320000</v>
      </c>
    </row>
    <row r="12" spans="1:7" s="52" customFormat="1" ht="19.5" customHeight="1">
      <c r="A12" s="28"/>
      <c r="B12" s="29" t="s">
        <v>228</v>
      </c>
      <c r="C12" s="30">
        <v>250000</v>
      </c>
      <c r="D12" s="139"/>
      <c r="E12" s="139"/>
      <c r="F12" s="139"/>
      <c r="G12" s="139"/>
    </row>
    <row r="13" spans="1:5" s="52" customFormat="1" ht="19.5" customHeight="1">
      <c r="A13" s="28"/>
      <c r="B13" s="29" t="s">
        <v>229</v>
      </c>
      <c r="C13" s="30">
        <v>26000</v>
      </c>
      <c r="D13" s="139"/>
      <c r="E13" s="139"/>
    </row>
    <row r="14" spans="1:3" s="52" customFormat="1" ht="19.5" customHeight="1">
      <c r="A14" s="28"/>
      <c r="B14" s="29" t="s">
        <v>230</v>
      </c>
      <c r="C14" s="30">
        <v>43700</v>
      </c>
    </row>
    <row r="15" spans="1:3" s="52" customFormat="1" ht="19.5" customHeight="1">
      <c r="A15" s="28"/>
      <c r="B15" s="29" t="s">
        <v>231</v>
      </c>
      <c r="C15" s="30">
        <v>300</v>
      </c>
    </row>
    <row r="16" spans="1:3" s="51" customFormat="1" ht="19.5" customHeight="1">
      <c r="A16" s="41">
        <v>2</v>
      </c>
      <c r="B16" s="42" t="s">
        <v>232</v>
      </c>
      <c r="C16" s="43">
        <f>SUM(C17:C21)</f>
        <v>190000</v>
      </c>
    </row>
    <row r="17" spans="1:3" s="52" customFormat="1" ht="19.5" customHeight="1">
      <c r="A17" s="28"/>
      <c r="B17" s="29" t="s">
        <v>228</v>
      </c>
      <c r="C17" s="30">
        <v>113600</v>
      </c>
    </row>
    <row r="18" spans="1:3" s="52" customFormat="1" ht="19.5" customHeight="1">
      <c r="A18" s="28"/>
      <c r="B18" s="29" t="s">
        <v>233</v>
      </c>
      <c r="C18" s="30">
        <v>850</v>
      </c>
    </row>
    <row r="19" spans="1:3" s="52" customFormat="1" ht="19.5" customHeight="1">
      <c r="A19" s="28"/>
      <c r="B19" s="29" t="s">
        <v>229</v>
      </c>
      <c r="C19" s="30">
        <v>50000</v>
      </c>
    </row>
    <row r="20" spans="1:3" s="52" customFormat="1" ht="19.5" customHeight="1">
      <c r="A20" s="28"/>
      <c r="B20" s="29" t="s">
        <v>230</v>
      </c>
      <c r="C20" s="30">
        <v>25200</v>
      </c>
    </row>
    <row r="21" spans="1:3" s="52" customFormat="1" ht="19.5" customHeight="1">
      <c r="A21" s="28"/>
      <c r="B21" s="29" t="s">
        <v>231</v>
      </c>
      <c r="C21" s="30">
        <v>350</v>
      </c>
    </row>
    <row r="22" spans="1:3" s="51" customFormat="1" ht="19.5" customHeight="1">
      <c r="A22" s="41">
        <v>3</v>
      </c>
      <c r="B22" s="42" t="s">
        <v>235</v>
      </c>
      <c r="C22" s="43">
        <f>SUM(C23:C27)</f>
        <v>502210</v>
      </c>
    </row>
    <row r="23" spans="1:3" s="52" customFormat="1" ht="19.5" customHeight="1">
      <c r="A23" s="28"/>
      <c r="B23" s="29" t="s">
        <v>228</v>
      </c>
      <c r="C23" s="30">
        <v>143500</v>
      </c>
    </row>
    <row r="24" spans="1:3" s="52" customFormat="1" ht="19.5" customHeight="1">
      <c r="A24" s="28"/>
      <c r="B24" s="29" t="s">
        <v>233</v>
      </c>
      <c r="C24" s="30">
        <v>94500</v>
      </c>
    </row>
    <row r="25" spans="1:3" s="52" customFormat="1" ht="19.5" customHeight="1">
      <c r="A25" s="28"/>
      <c r="B25" s="29" t="s">
        <v>229</v>
      </c>
      <c r="C25" s="30">
        <v>155000</v>
      </c>
    </row>
    <row r="26" spans="1:3" s="52" customFormat="1" ht="19.5" customHeight="1">
      <c r="A26" s="28"/>
      <c r="B26" s="29" t="s">
        <v>230</v>
      </c>
      <c r="C26" s="30">
        <v>109000</v>
      </c>
    </row>
    <row r="27" spans="1:3" s="52" customFormat="1" ht="19.5" customHeight="1">
      <c r="A27" s="28"/>
      <c r="B27" s="29" t="s">
        <v>231</v>
      </c>
      <c r="C27" s="30">
        <v>210</v>
      </c>
    </row>
    <row r="28" spans="1:3" s="51" customFormat="1" ht="19.5" customHeight="1">
      <c r="A28" s="41">
        <v>4</v>
      </c>
      <c r="B28" s="42" t="s">
        <v>389</v>
      </c>
      <c r="C28" s="43">
        <f>SUM(C29:C34)</f>
        <v>2731000</v>
      </c>
    </row>
    <row r="29" spans="1:3" s="52" customFormat="1" ht="19.5" customHeight="1">
      <c r="A29" s="28"/>
      <c r="B29" s="29" t="s">
        <v>228</v>
      </c>
      <c r="C29" s="30">
        <v>855020</v>
      </c>
    </row>
    <row r="30" spans="1:3" s="52" customFormat="1" ht="19.5" customHeight="1">
      <c r="A30" s="28"/>
      <c r="B30" s="29" t="s">
        <v>233</v>
      </c>
      <c r="C30" s="30">
        <v>1768080</v>
      </c>
    </row>
    <row r="31" spans="1:3" s="52" customFormat="1" ht="19.5" customHeight="1">
      <c r="A31" s="28"/>
      <c r="B31" s="29" t="s">
        <v>229</v>
      </c>
      <c r="C31" s="30">
        <v>68980</v>
      </c>
    </row>
    <row r="32" spans="1:3" s="52" customFormat="1" ht="19.5" customHeight="1">
      <c r="A32" s="28"/>
      <c r="B32" s="29" t="s">
        <v>230</v>
      </c>
      <c r="C32" s="30">
        <v>21330</v>
      </c>
    </row>
    <row r="33" spans="1:3" s="52" customFormat="1" ht="19.5" customHeight="1">
      <c r="A33" s="28"/>
      <c r="B33" s="29" t="s">
        <v>231</v>
      </c>
      <c r="C33" s="30">
        <v>16590</v>
      </c>
    </row>
    <row r="34" spans="1:3" s="52" customFormat="1" ht="19.5" customHeight="1">
      <c r="A34" s="28"/>
      <c r="B34" s="29" t="s">
        <v>234</v>
      </c>
      <c r="C34" s="30">
        <v>1000</v>
      </c>
    </row>
    <row r="35" spans="1:3" s="51" customFormat="1" ht="19.5" customHeight="1">
      <c r="A35" s="41">
        <v>5</v>
      </c>
      <c r="B35" s="42" t="s">
        <v>236</v>
      </c>
      <c r="C35" s="43">
        <v>97000</v>
      </c>
    </row>
    <row r="36" spans="1:3" s="51" customFormat="1" ht="19.5" customHeight="1">
      <c r="A36" s="41">
        <v>6</v>
      </c>
      <c r="B36" s="42" t="s">
        <v>325</v>
      </c>
      <c r="C36" s="43">
        <v>0</v>
      </c>
    </row>
    <row r="37" spans="1:3" s="51" customFormat="1" ht="19.5" customHeight="1">
      <c r="A37" s="41">
        <v>7</v>
      </c>
      <c r="B37" s="42" t="s">
        <v>237</v>
      </c>
      <c r="C37" s="43">
        <v>140000</v>
      </c>
    </row>
    <row r="38" spans="1:3" s="51" customFormat="1" ht="19.5" customHeight="1">
      <c r="A38" s="41">
        <v>8</v>
      </c>
      <c r="B38" s="42" t="s">
        <v>239</v>
      </c>
      <c r="C38" s="43">
        <v>110000</v>
      </c>
    </row>
    <row r="39" spans="1:3" s="51" customFormat="1" ht="19.5" customHeight="1">
      <c r="A39" s="41">
        <v>9</v>
      </c>
      <c r="B39" s="42" t="s">
        <v>240</v>
      </c>
      <c r="C39" s="43">
        <v>35000</v>
      </c>
    </row>
    <row r="40" spans="1:3" s="52" customFormat="1" ht="19.5" customHeight="1">
      <c r="A40" s="41">
        <v>10</v>
      </c>
      <c r="B40" s="42" t="s">
        <v>241</v>
      </c>
      <c r="C40" s="43">
        <f>SUM(C41:C45)</f>
        <v>626790</v>
      </c>
    </row>
    <row r="41" spans="1:3" s="52" customFormat="1" ht="19.5" customHeight="1">
      <c r="A41" s="28" t="s">
        <v>295</v>
      </c>
      <c r="B41" s="29" t="s">
        <v>324</v>
      </c>
      <c r="C41" s="30">
        <v>4000</v>
      </c>
    </row>
    <row r="42" spans="1:3" s="52" customFormat="1" ht="19.5" customHeight="1">
      <c r="A42" s="28" t="s">
        <v>296</v>
      </c>
      <c r="B42" s="29" t="s">
        <v>323</v>
      </c>
      <c r="C42" s="30"/>
    </row>
    <row r="43" spans="1:3" s="52" customFormat="1" ht="19.5" customHeight="1">
      <c r="A43" s="28" t="s">
        <v>297</v>
      </c>
      <c r="B43" s="29" t="s">
        <v>242</v>
      </c>
      <c r="C43" s="30">
        <v>600000</v>
      </c>
    </row>
    <row r="44" spans="1:3" s="52" customFormat="1" ht="19.5" customHeight="1">
      <c r="A44" s="28" t="s">
        <v>298</v>
      </c>
      <c r="B44" s="29" t="s">
        <v>250</v>
      </c>
      <c r="C44" s="30">
        <v>22790</v>
      </c>
    </row>
    <row r="45" spans="1:3" s="52" customFormat="1" ht="19.5" customHeight="1">
      <c r="A45" s="28" t="s">
        <v>299</v>
      </c>
      <c r="B45" s="29" t="s">
        <v>251</v>
      </c>
      <c r="C45" s="30">
        <v>0</v>
      </c>
    </row>
    <row r="46" spans="1:3" s="51" customFormat="1" ht="19.5" customHeight="1">
      <c r="A46" s="41">
        <v>11</v>
      </c>
      <c r="B46" s="42" t="s">
        <v>267</v>
      </c>
      <c r="C46" s="43">
        <v>25000</v>
      </c>
    </row>
    <row r="47" spans="1:3" s="51" customFormat="1" ht="19.5" customHeight="1">
      <c r="A47" s="41">
        <v>12</v>
      </c>
      <c r="B47" s="42" t="s">
        <v>268</v>
      </c>
      <c r="C47" s="43">
        <v>23000</v>
      </c>
    </row>
    <row r="48" spans="1:3" s="51" customFormat="1" ht="34.5">
      <c r="A48" s="124" t="s">
        <v>279</v>
      </c>
      <c r="B48" s="125" t="s">
        <v>269</v>
      </c>
      <c r="C48" s="126">
        <f>C49+C50</f>
        <v>3100000</v>
      </c>
    </row>
    <row r="49" spans="1:3" s="52" customFormat="1" ht="19.5" customHeight="1">
      <c r="A49" s="28">
        <v>1</v>
      </c>
      <c r="B49" s="29" t="s">
        <v>270</v>
      </c>
      <c r="C49" s="30">
        <v>2050000</v>
      </c>
    </row>
    <row r="50" spans="1:3" s="52" customFormat="1" ht="19.5" customHeight="1">
      <c r="A50" s="28">
        <v>2</v>
      </c>
      <c r="B50" s="29" t="s">
        <v>271</v>
      </c>
      <c r="C50" s="30">
        <v>1050000</v>
      </c>
    </row>
    <row r="51" spans="1:3" s="62" customFormat="1" ht="19.5" customHeight="1">
      <c r="A51" s="32" t="s">
        <v>284</v>
      </c>
      <c r="B51" s="33" t="s">
        <v>355</v>
      </c>
      <c r="C51" s="34">
        <f>SUM(C52:C57)</f>
        <v>500000</v>
      </c>
    </row>
    <row r="52" spans="1:3" s="52" customFormat="1" ht="19.5" customHeight="1">
      <c r="A52" s="28">
        <v>1</v>
      </c>
      <c r="B52" s="29" t="s">
        <v>272</v>
      </c>
      <c r="C52" s="30">
        <f>60000+45000</f>
        <v>105000</v>
      </c>
    </row>
    <row r="53" spans="1:3" s="52" customFormat="1" ht="19.5" customHeight="1">
      <c r="A53" s="28">
        <v>2</v>
      </c>
      <c r="B53" s="29" t="s">
        <v>273</v>
      </c>
      <c r="C53" s="30">
        <v>50000</v>
      </c>
    </row>
    <row r="54" spans="1:3" s="52" customFormat="1" ht="19.5" customHeight="1">
      <c r="A54" s="28">
        <v>3</v>
      </c>
      <c r="B54" s="29" t="s">
        <v>274</v>
      </c>
      <c r="C54" s="30">
        <v>265000</v>
      </c>
    </row>
    <row r="55" spans="1:3" s="52" customFormat="1" ht="19.5" customHeight="1">
      <c r="A55" s="28">
        <v>4</v>
      </c>
      <c r="B55" s="29" t="s">
        <v>238</v>
      </c>
      <c r="C55" s="30">
        <v>40000</v>
      </c>
    </row>
    <row r="56" spans="1:3" s="52" customFormat="1" ht="19.5" customHeight="1">
      <c r="A56" s="28">
        <v>5</v>
      </c>
      <c r="B56" s="29" t="s">
        <v>797</v>
      </c>
      <c r="C56" s="30">
        <v>20000</v>
      </c>
    </row>
    <row r="57" spans="1:3" s="52" customFormat="1" ht="19.5" customHeight="1">
      <c r="A57" s="28">
        <v>6</v>
      </c>
      <c r="B57" s="29" t="s">
        <v>798</v>
      </c>
      <c r="C57" s="30">
        <v>20000</v>
      </c>
    </row>
    <row r="58" spans="1:3" s="62" customFormat="1" ht="19.5" customHeight="1">
      <c r="A58" s="32"/>
      <c r="B58" s="32" t="s">
        <v>275</v>
      </c>
      <c r="C58" s="34">
        <f>+C59+C65</f>
        <v>8930939</v>
      </c>
    </row>
    <row r="59" spans="1:3" s="62" customFormat="1" ht="19.5" customHeight="1">
      <c r="A59" s="32" t="s">
        <v>278</v>
      </c>
      <c r="B59" s="33" t="s">
        <v>276</v>
      </c>
      <c r="C59" s="34">
        <f>+C60+C61+C62+C63+C64</f>
        <v>8430939</v>
      </c>
    </row>
    <row r="60" spans="1:3" s="52" customFormat="1" ht="19.5" customHeight="1">
      <c r="A60" s="28">
        <v>1</v>
      </c>
      <c r="B60" s="29" t="s">
        <v>385</v>
      </c>
      <c r="C60" s="183">
        <v>4791000</v>
      </c>
    </row>
    <row r="61" spans="1:3" s="52" customFormat="1" ht="36">
      <c r="A61" s="53">
        <v>2</v>
      </c>
      <c r="B61" s="54" t="s">
        <v>387</v>
      </c>
      <c r="C61" s="184"/>
    </row>
    <row r="62" spans="1:3" s="52" customFormat="1" ht="19.5" customHeight="1">
      <c r="A62" s="28">
        <v>3</v>
      </c>
      <c r="B62" s="29" t="s">
        <v>372</v>
      </c>
      <c r="C62" s="30">
        <v>3448864</v>
      </c>
    </row>
    <row r="63" spans="1:3" s="52" customFormat="1" ht="19.5" customHeight="1">
      <c r="A63" s="28">
        <v>4</v>
      </c>
      <c r="B63" s="29" t="s">
        <v>386</v>
      </c>
      <c r="C63" s="30">
        <v>171075</v>
      </c>
    </row>
    <row r="64" spans="1:3" s="52" customFormat="1" ht="19.5" customHeight="1">
      <c r="A64" s="28">
        <v>5</v>
      </c>
      <c r="B64" s="29" t="s">
        <v>221</v>
      </c>
      <c r="C64" s="30">
        <v>20000</v>
      </c>
    </row>
    <row r="65" spans="1:3" s="62" customFormat="1" ht="19.5" customHeight="1">
      <c r="A65" s="32" t="s">
        <v>279</v>
      </c>
      <c r="B65" s="33" t="s">
        <v>355</v>
      </c>
      <c r="C65" s="34">
        <v>500000</v>
      </c>
    </row>
    <row r="66" spans="1:3" s="64" customFormat="1" ht="18">
      <c r="A66" s="37"/>
      <c r="B66" s="121"/>
      <c r="C66" s="38"/>
    </row>
    <row r="67" spans="1:3" s="64" customFormat="1" ht="18">
      <c r="A67" s="21"/>
      <c r="B67" s="20"/>
      <c r="C67" s="122"/>
    </row>
    <row r="68" spans="1:3" s="64" customFormat="1" ht="18">
      <c r="A68" s="21"/>
      <c r="B68" s="20"/>
      <c r="C68" s="122"/>
    </row>
    <row r="69" spans="1:3" s="64" customFormat="1" ht="18">
      <c r="A69" s="21"/>
      <c r="B69" s="20"/>
      <c r="C69" s="20"/>
    </row>
    <row r="70" spans="1:3" s="64" customFormat="1" ht="18">
      <c r="A70" s="21"/>
      <c r="B70" s="20"/>
      <c r="C70" s="20"/>
    </row>
    <row r="71" s="64" customFormat="1" ht="13.5">
      <c r="A71" s="63"/>
    </row>
    <row r="72" s="64" customFormat="1" ht="13.5">
      <c r="A72" s="63"/>
    </row>
    <row r="73" s="64" customFormat="1" ht="13.5">
      <c r="A73" s="63"/>
    </row>
    <row r="74" s="64" customFormat="1" ht="13.5">
      <c r="A74" s="63"/>
    </row>
    <row r="75" s="64" customFormat="1" ht="13.5">
      <c r="A75" s="63"/>
    </row>
    <row r="76" s="64" customFormat="1" ht="13.5">
      <c r="A76" s="63"/>
    </row>
    <row r="77" s="64" customFormat="1" ht="13.5">
      <c r="A77" s="63"/>
    </row>
    <row r="78" s="64" customFormat="1" ht="13.5">
      <c r="A78" s="63"/>
    </row>
    <row r="79" s="64" customFormat="1" ht="13.5">
      <c r="A79" s="63"/>
    </row>
    <row r="80" s="64" customFormat="1" ht="13.5">
      <c r="A80" s="63"/>
    </row>
    <row r="81" s="64" customFormat="1" ht="13.5">
      <c r="A81" s="63"/>
    </row>
    <row r="82" s="64" customFormat="1" ht="13.5">
      <c r="A82" s="63"/>
    </row>
    <row r="83" s="64" customFormat="1" ht="13.5">
      <c r="A83" s="63"/>
    </row>
    <row r="84" s="64" customFormat="1" ht="13.5">
      <c r="A84" s="63"/>
    </row>
    <row r="85" s="64" customFormat="1" ht="13.5">
      <c r="A85" s="63"/>
    </row>
    <row r="86" s="64" customFormat="1" ht="13.5">
      <c r="A86" s="63"/>
    </row>
    <row r="87" s="64" customFormat="1" ht="13.5">
      <c r="A87" s="63"/>
    </row>
    <row r="88" s="64" customFormat="1" ht="13.5">
      <c r="A88" s="63"/>
    </row>
    <row r="89" s="64" customFormat="1" ht="13.5">
      <c r="A89" s="63"/>
    </row>
    <row r="90" s="64" customFormat="1" ht="13.5">
      <c r="A90" s="63"/>
    </row>
    <row r="91" s="64" customFormat="1" ht="13.5">
      <c r="A91" s="63"/>
    </row>
    <row r="92" s="64" customFormat="1" ht="13.5">
      <c r="A92" s="63"/>
    </row>
    <row r="93" s="64" customFormat="1" ht="13.5">
      <c r="A93" s="63"/>
    </row>
    <row r="94" s="64" customFormat="1" ht="13.5">
      <c r="A94" s="63"/>
    </row>
    <row r="95" s="64" customFormat="1" ht="13.5">
      <c r="A95" s="63"/>
    </row>
    <row r="96" s="64" customFormat="1" ht="13.5">
      <c r="A96" s="63"/>
    </row>
    <row r="97" s="64" customFormat="1" ht="13.5">
      <c r="A97" s="63"/>
    </row>
    <row r="98" s="64" customFormat="1" ht="13.5">
      <c r="A98" s="63"/>
    </row>
    <row r="99" s="64" customFormat="1" ht="13.5">
      <c r="A99" s="63"/>
    </row>
    <row r="100" s="64" customFormat="1" ht="13.5">
      <c r="A100" s="63"/>
    </row>
    <row r="101" s="64" customFormat="1" ht="13.5">
      <c r="A101" s="63"/>
    </row>
    <row r="102" s="64" customFormat="1" ht="13.5">
      <c r="A102" s="63"/>
    </row>
    <row r="103" s="64" customFormat="1" ht="13.5">
      <c r="A103" s="63"/>
    </row>
    <row r="104" s="64" customFormat="1" ht="13.5">
      <c r="A104" s="63"/>
    </row>
    <row r="105" s="64" customFormat="1" ht="13.5">
      <c r="A105" s="63"/>
    </row>
    <row r="106" s="64" customFormat="1" ht="13.5">
      <c r="A106" s="63"/>
    </row>
    <row r="107" s="64" customFormat="1" ht="13.5">
      <c r="A107" s="63"/>
    </row>
    <row r="108" s="64" customFormat="1" ht="13.5">
      <c r="A108" s="63"/>
    </row>
    <row r="109" s="64" customFormat="1" ht="13.5">
      <c r="A109" s="63"/>
    </row>
    <row r="110" s="64" customFormat="1" ht="13.5">
      <c r="A110" s="63"/>
    </row>
    <row r="111" s="64" customFormat="1" ht="13.5">
      <c r="A111" s="63"/>
    </row>
    <row r="112" s="64" customFormat="1" ht="13.5">
      <c r="A112" s="63"/>
    </row>
    <row r="113" s="64" customFormat="1" ht="13.5">
      <c r="A113" s="63"/>
    </row>
    <row r="114" s="64" customFormat="1" ht="13.5">
      <c r="A114" s="63"/>
    </row>
    <row r="115" s="64" customFormat="1" ht="13.5">
      <c r="A115" s="63"/>
    </row>
    <row r="116" s="64" customFormat="1" ht="13.5">
      <c r="A116" s="63"/>
    </row>
    <row r="117" s="64" customFormat="1" ht="13.5">
      <c r="A117" s="63"/>
    </row>
    <row r="118" s="64" customFormat="1" ht="13.5">
      <c r="A118" s="63"/>
    </row>
    <row r="119" s="64" customFormat="1" ht="13.5">
      <c r="A119" s="63"/>
    </row>
    <row r="120" s="64" customFormat="1" ht="13.5">
      <c r="A120" s="63"/>
    </row>
    <row r="121" s="64" customFormat="1" ht="13.5">
      <c r="A121" s="63"/>
    </row>
    <row r="122" s="64" customFormat="1" ht="13.5">
      <c r="A122" s="63"/>
    </row>
    <row r="123" s="64" customFormat="1" ht="13.5">
      <c r="A123" s="63"/>
    </row>
    <row r="124" s="64" customFormat="1" ht="13.5">
      <c r="A124" s="63"/>
    </row>
    <row r="125" s="64" customFormat="1" ht="13.5">
      <c r="A125" s="63"/>
    </row>
    <row r="126" s="64" customFormat="1" ht="13.5">
      <c r="A126" s="63"/>
    </row>
    <row r="127" s="64" customFormat="1" ht="13.5">
      <c r="A127" s="63"/>
    </row>
    <row r="128" s="64" customFormat="1" ht="13.5">
      <c r="A128" s="63"/>
    </row>
    <row r="129" s="64" customFormat="1" ht="13.5">
      <c r="A129" s="63"/>
    </row>
    <row r="130" s="64" customFormat="1" ht="13.5">
      <c r="A130" s="63"/>
    </row>
    <row r="131" s="64" customFormat="1" ht="13.5">
      <c r="A131" s="63"/>
    </row>
    <row r="132" s="64" customFormat="1" ht="13.5">
      <c r="A132" s="63"/>
    </row>
    <row r="133" s="64" customFormat="1" ht="13.5">
      <c r="A133" s="63"/>
    </row>
    <row r="134" s="64" customFormat="1" ht="13.5">
      <c r="A134" s="63"/>
    </row>
    <row r="135" s="64" customFormat="1" ht="13.5">
      <c r="A135" s="63"/>
    </row>
    <row r="136" s="64" customFormat="1" ht="13.5">
      <c r="A136" s="63"/>
    </row>
    <row r="137" s="64" customFormat="1" ht="13.5">
      <c r="A137" s="63"/>
    </row>
    <row r="138" s="66" customFormat="1" ht="15">
      <c r="A138" s="65"/>
    </row>
    <row r="139" s="66" customFormat="1" ht="15">
      <c r="A139" s="65"/>
    </row>
    <row r="140" s="66" customFormat="1" ht="15">
      <c r="A140" s="65"/>
    </row>
    <row r="141" s="66" customFormat="1" ht="15">
      <c r="A141" s="65"/>
    </row>
    <row r="142" s="66" customFormat="1" ht="15">
      <c r="A142" s="65"/>
    </row>
    <row r="143" s="66" customFormat="1" ht="15">
      <c r="A143" s="65"/>
    </row>
    <row r="144" s="66" customFormat="1" ht="15">
      <c r="A144" s="65"/>
    </row>
    <row r="145" s="66" customFormat="1" ht="15">
      <c r="A145" s="65"/>
    </row>
    <row r="146" s="66" customFormat="1" ht="15">
      <c r="A146" s="65"/>
    </row>
    <row r="147" s="66" customFormat="1" ht="15">
      <c r="A147" s="65"/>
    </row>
    <row r="148" s="66" customFormat="1" ht="15">
      <c r="A148" s="65"/>
    </row>
    <row r="149" s="66" customFormat="1" ht="15">
      <c r="A149" s="65"/>
    </row>
    <row r="150" s="66" customFormat="1" ht="15">
      <c r="A150" s="65"/>
    </row>
    <row r="151" s="66" customFormat="1" ht="15">
      <c r="A151" s="65"/>
    </row>
    <row r="152" s="66" customFormat="1" ht="15">
      <c r="A152" s="65"/>
    </row>
    <row r="153" s="66" customFormat="1" ht="15">
      <c r="A153" s="65"/>
    </row>
    <row r="154" s="66" customFormat="1" ht="15">
      <c r="A154" s="65"/>
    </row>
    <row r="155" s="66" customFormat="1" ht="15">
      <c r="A155" s="65"/>
    </row>
    <row r="156" s="66" customFormat="1" ht="15">
      <c r="A156" s="65"/>
    </row>
    <row r="157" s="66" customFormat="1" ht="15">
      <c r="A157" s="65"/>
    </row>
    <row r="158" s="66" customFormat="1" ht="15">
      <c r="A158" s="65"/>
    </row>
    <row r="159" s="66" customFormat="1" ht="15">
      <c r="A159" s="65"/>
    </row>
  </sheetData>
  <mergeCells count="3">
    <mergeCell ref="A3:C3"/>
    <mergeCell ref="A4:C4"/>
    <mergeCell ref="A5:C5"/>
  </mergeCells>
  <printOptions/>
  <pageMargins left="1.2598425196850394" right="0" top="0.5511811023622047" bottom="0.5118110236220472" header="0.5118110236220472" footer="0.5118110236220472"/>
  <pageSetup horizontalDpi="300" verticalDpi="300" orientation="portrait" paperSize="9" r:id="rId1"/>
  <headerFooter alignWithMargins="0">
    <oddFooter>&amp;R&amp;8Mẫu 12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4" sqref="A4:C4"/>
    </sheetView>
  </sheetViews>
  <sheetFormatPr defaultColWidth="9.140625" defaultRowHeight="12.75"/>
  <cols>
    <col min="1" max="1" width="4.8515625" style="20" bestFit="1" customWidth="1"/>
    <col min="2" max="2" width="52.57421875" style="20" customWidth="1"/>
    <col min="3" max="3" width="20.7109375" style="72" bestFit="1" customWidth="1"/>
    <col min="4" max="4" width="11.00390625" style="20" bestFit="1" customWidth="1"/>
    <col min="5" max="16384" width="9.140625" style="20" customWidth="1"/>
  </cols>
  <sheetData>
    <row r="1" spans="1:3" ht="24" customHeight="1">
      <c r="A1" s="16" t="s">
        <v>340</v>
      </c>
      <c r="B1" s="127"/>
      <c r="C1" s="70" t="s">
        <v>391</v>
      </c>
    </row>
    <row r="3" spans="1:3" ht="22.5" customHeight="1">
      <c r="A3" s="377" t="s">
        <v>821</v>
      </c>
      <c r="B3" s="377"/>
      <c r="C3" s="377"/>
    </row>
    <row r="4" spans="1:3" ht="33" customHeight="1">
      <c r="A4" s="378" t="s">
        <v>922</v>
      </c>
      <c r="B4" s="378"/>
      <c r="C4" s="378"/>
    </row>
    <row r="5" ht="18">
      <c r="A5" s="21"/>
    </row>
    <row r="6" ht="18">
      <c r="C6" s="128" t="s">
        <v>392</v>
      </c>
    </row>
    <row r="7" spans="1:6" ht="25.5" customHeight="1">
      <c r="A7" s="73" t="s">
        <v>289</v>
      </c>
      <c r="B7" s="45" t="s">
        <v>287</v>
      </c>
      <c r="C7" s="74" t="s">
        <v>185</v>
      </c>
      <c r="F7" s="21"/>
    </row>
    <row r="8" spans="1:3" ht="26.25" customHeight="1">
      <c r="A8" s="75"/>
      <c r="B8" s="76" t="s">
        <v>393</v>
      </c>
      <c r="C8" s="77">
        <f>C9+C22</f>
        <v>8930939</v>
      </c>
    </row>
    <row r="9" spans="1:4" ht="27.75" customHeight="1">
      <c r="A9" s="165" t="s">
        <v>277</v>
      </c>
      <c r="B9" s="165" t="s">
        <v>394</v>
      </c>
      <c r="C9" s="164">
        <f>C10+C14+C18+C19+C20+C21</f>
        <v>8430939</v>
      </c>
      <c r="D9" s="96"/>
    </row>
    <row r="10" spans="1:3" ht="23.25" customHeight="1">
      <c r="A10" s="78" t="s">
        <v>278</v>
      </c>
      <c r="B10" s="78" t="s">
        <v>359</v>
      </c>
      <c r="C10" s="79">
        <v>2134885</v>
      </c>
    </row>
    <row r="11" spans="1:3" ht="21" customHeight="1" hidden="1">
      <c r="A11" s="80"/>
      <c r="B11" s="81" t="s">
        <v>395</v>
      </c>
      <c r="C11" s="82"/>
    </row>
    <row r="12" spans="1:3" ht="21" customHeight="1" hidden="1">
      <c r="A12" s="80"/>
      <c r="B12" s="83" t="s">
        <v>396</v>
      </c>
      <c r="C12" s="84">
        <v>64340</v>
      </c>
    </row>
    <row r="13" spans="1:3" ht="21" customHeight="1" hidden="1">
      <c r="A13" s="80"/>
      <c r="B13" s="83" t="s">
        <v>397</v>
      </c>
      <c r="C13" s="84">
        <v>3220</v>
      </c>
    </row>
    <row r="14" spans="1:3" ht="26.25" customHeight="1">
      <c r="A14" s="78" t="s">
        <v>279</v>
      </c>
      <c r="B14" s="78" t="s">
        <v>360</v>
      </c>
      <c r="C14" s="79">
        <v>5394882</v>
      </c>
    </row>
    <row r="15" spans="1:3" ht="21" customHeight="1">
      <c r="A15" s="80"/>
      <c r="B15" s="81" t="s">
        <v>395</v>
      </c>
      <c r="C15" s="82"/>
    </row>
    <row r="16" spans="1:3" ht="21" customHeight="1">
      <c r="A16" s="80"/>
      <c r="B16" s="83" t="s">
        <v>396</v>
      </c>
      <c r="C16" s="85">
        <v>2257409</v>
      </c>
    </row>
    <row r="17" spans="1:3" ht="21" customHeight="1">
      <c r="A17" s="80"/>
      <c r="B17" s="83" t="s">
        <v>397</v>
      </c>
      <c r="C17" s="85">
        <v>19268</v>
      </c>
    </row>
    <row r="18" spans="1:3" ht="41.25" customHeight="1">
      <c r="A18" s="78" t="s">
        <v>280</v>
      </c>
      <c r="B18" s="86" t="s">
        <v>415</v>
      </c>
      <c r="C18" s="79">
        <v>32500</v>
      </c>
    </row>
    <row r="19" spans="1:3" ht="26.25" customHeight="1">
      <c r="A19" s="78" t="s">
        <v>281</v>
      </c>
      <c r="B19" s="78" t="s">
        <v>398</v>
      </c>
      <c r="C19" s="79">
        <v>1450</v>
      </c>
    </row>
    <row r="20" spans="1:3" ht="26.25" customHeight="1">
      <c r="A20" s="78" t="s">
        <v>283</v>
      </c>
      <c r="B20" s="78" t="s">
        <v>186</v>
      </c>
      <c r="C20" s="79">
        <v>206190</v>
      </c>
    </row>
    <row r="21" spans="1:3" ht="26.25" customHeight="1">
      <c r="A21" s="78" t="s">
        <v>199</v>
      </c>
      <c r="B21" s="78" t="s">
        <v>795</v>
      </c>
      <c r="C21" s="79">
        <v>661032</v>
      </c>
    </row>
    <row r="22" spans="1:3" ht="37.5" customHeight="1">
      <c r="A22" s="97" t="s">
        <v>284</v>
      </c>
      <c r="B22" s="125" t="s">
        <v>399</v>
      </c>
      <c r="C22" s="100">
        <v>500000</v>
      </c>
    </row>
    <row r="23" spans="1:3" ht="21" customHeight="1">
      <c r="A23" s="88"/>
      <c r="B23" s="89"/>
      <c r="C23" s="90"/>
    </row>
  </sheetData>
  <mergeCells count="2">
    <mergeCell ref="A3:C3"/>
    <mergeCell ref="A4:C4"/>
  </mergeCells>
  <printOptions horizontalCentered="1"/>
  <pageMargins left="1.11" right="0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4" sqref="A4:C4"/>
    </sheetView>
  </sheetViews>
  <sheetFormatPr defaultColWidth="9.140625" defaultRowHeight="12.75"/>
  <cols>
    <col min="1" max="1" width="5.421875" style="20" customWidth="1"/>
    <col min="2" max="2" width="55.140625" style="20" customWidth="1"/>
    <col min="3" max="3" width="20.140625" style="20" customWidth="1"/>
    <col min="4" max="4" width="12.28125" style="20" bestFit="1" customWidth="1"/>
    <col min="5" max="16384" width="9.140625" style="20" customWidth="1"/>
  </cols>
  <sheetData>
    <row r="1" spans="1:3" ht="21.75" customHeight="1">
      <c r="A1" s="16" t="s">
        <v>340</v>
      </c>
      <c r="B1" s="71"/>
      <c r="C1" s="101" t="s">
        <v>400</v>
      </c>
    </row>
    <row r="2" spans="1:3" ht="28.5" customHeight="1">
      <c r="A2" s="377" t="s">
        <v>435</v>
      </c>
      <c r="B2" s="377"/>
      <c r="C2" s="377"/>
    </row>
    <row r="3" spans="1:3" ht="24.75" customHeight="1">
      <c r="A3" s="377" t="s">
        <v>822</v>
      </c>
      <c r="B3" s="377"/>
      <c r="C3" s="377"/>
    </row>
    <row r="4" spans="1:3" ht="34.5" customHeight="1">
      <c r="A4" s="378" t="s">
        <v>922</v>
      </c>
      <c r="B4" s="378"/>
      <c r="C4" s="378"/>
    </row>
    <row r="5" ht="18">
      <c r="C5" s="128" t="s">
        <v>392</v>
      </c>
    </row>
    <row r="6" spans="1:10" s="102" customFormat="1" ht="32.25" customHeight="1">
      <c r="A6" s="73" t="s">
        <v>289</v>
      </c>
      <c r="B6" s="45" t="s">
        <v>287</v>
      </c>
      <c r="C6" s="45" t="s">
        <v>185</v>
      </c>
      <c r="J6" s="103"/>
    </row>
    <row r="7" spans="1:4" ht="33" customHeight="1">
      <c r="A7" s="104"/>
      <c r="B7" s="105" t="s">
        <v>401</v>
      </c>
      <c r="C7" s="106">
        <f>C8+C11+C30+C31+C32+C33</f>
        <v>4189458</v>
      </c>
      <c r="D7" s="96"/>
    </row>
    <row r="8" spans="1:4" ht="22.5" customHeight="1">
      <c r="A8" s="92" t="s">
        <v>278</v>
      </c>
      <c r="B8" s="93" t="s">
        <v>359</v>
      </c>
      <c r="C8" s="94">
        <f>C9+C10</f>
        <v>1455536</v>
      </c>
      <c r="D8" s="96"/>
    </row>
    <row r="9" spans="1:3" ht="22.5" customHeight="1">
      <c r="A9" s="80">
        <v>1</v>
      </c>
      <c r="B9" s="95" t="s">
        <v>402</v>
      </c>
      <c r="C9" s="82">
        <v>1236036</v>
      </c>
    </row>
    <row r="10" spans="1:3" ht="22.5" customHeight="1">
      <c r="A10" s="80">
        <v>2</v>
      </c>
      <c r="B10" s="95" t="s">
        <v>403</v>
      </c>
      <c r="C10" s="82">
        <f>217500+2000</f>
        <v>219500</v>
      </c>
    </row>
    <row r="11" spans="1:4" ht="22.5" customHeight="1">
      <c r="A11" s="92" t="s">
        <v>279</v>
      </c>
      <c r="B11" s="93" t="s">
        <v>360</v>
      </c>
      <c r="C11" s="94">
        <f>SUM(C12:C29)</f>
        <v>2087797</v>
      </c>
      <c r="D11" s="96"/>
    </row>
    <row r="12" spans="1:3" ht="22.5" customHeight="1">
      <c r="A12" s="80">
        <v>1</v>
      </c>
      <c r="B12" s="95" t="s">
        <v>404</v>
      </c>
      <c r="C12" s="82">
        <v>32875</v>
      </c>
    </row>
    <row r="13" spans="1:3" ht="22.5" customHeight="1">
      <c r="A13" s="80">
        <v>2</v>
      </c>
      <c r="B13" s="95" t="s">
        <v>285</v>
      </c>
      <c r="C13" s="82">
        <v>19633</v>
      </c>
    </row>
    <row r="14" spans="1:3" ht="22.5" customHeight="1">
      <c r="A14" s="80">
        <v>3</v>
      </c>
      <c r="B14" s="95" t="s">
        <v>405</v>
      </c>
      <c r="C14" s="82">
        <v>657030</v>
      </c>
    </row>
    <row r="15" spans="1:3" ht="22.5" customHeight="1">
      <c r="A15" s="80">
        <v>4</v>
      </c>
      <c r="B15" s="95" t="s">
        <v>406</v>
      </c>
      <c r="C15" s="82">
        <v>520258</v>
      </c>
    </row>
    <row r="16" spans="1:3" ht="22.5" customHeight="1">
      <c r="A16" s="80">
        <v>5</v>
      </c>
      <c r="B16" s="95" t="s">
        <v>243</v>
      </c>
      <c r="C16" s="82">
        <v>16868</v>
      </c>
    </row>
    <row r="17" spans="1:3" ht="22.5" customHeight="1">
      <c r="A17" s="80">
        <v>6</v>
      </c>
      <c r="B17" s="95" t="s">
        <v>460</v>
      </c>
      <c r="C17" s="82">
        <v>40160</v>
      </c>
    </row>
    <row r="18" spans="1:3" ht="22.5" customHeight="1">
      <c r="A18" s="80">
        <v>7</v>
      </c>
      <c r="B18" s="95" t="s">
        <v>407</v>
      </c>
      <c r="C18" s="82">
        <v>22310</v>
      </c>
    </row>
    <row r="19" spans="1:3" ht="22.5" customHeight="1">
      <c r="A19" s="80">
        <v>8</v>
      </c>
      <c r="B19" s="95" t="s">
        <v>408</v>
      </c>
      <c r="C19" s="82">
        <v>6130</v>
      </c>
    </row>
    <row r="20" spans="1:3" ht="22.5" customHeight="1">
      <c r="A20" s="80">
        <v>9</v>
      </c>
      <c r="B20" s="95" t="s">
        <v>409</v>
      </c>
      <c r="C20" s="82">
        <v>15056</v>
      </c>
    </row>
    <row r="21" spans="1:3" ht="22.5" customHeight="1">
      <c r="A21" s="80">
        <v>10</v>
      </c>
      <c r="B21" s="95" t="s">
        <v>410</v>
      </c>
      <c r="C21" s="82">
        <v>54244</v>
      </c>
    </row>
    <row r="22" spans="1:3" ht="22.5" customHeight="1">
      <c r="A22" s="80">
        <v>11</v>
      </c>
      <c r="B22" s="95" t="s">
        <v>411</v>
      </c>
      <c r="C22" s="82">
        <v>226530</v>
      </c>
    </row>
    <row r="23" spans="1:3" ht="22.5" customHeight="1">
      <c r="A23" s="80">
        <v>12</v>
      </c>
      <c r="B23" s="95" t="s">
        <v>412</v>
      </c>
      <c r="C23" s="82">
        <v>302669</v>
      </c>
    </row>
    <row r="24" spans="1:3" ht="22.5" customHeight="1">
      <c r="A24" s="80">
        <v>13</v>
      </c>
      <c r="B24" s="95" t="s">
        <v>413</v>
      </c>
      <c r="C24" s="82">
        <v>11079</v>
      </c>
    </row>
    <row r="25" spans="1:3" ht="22.5" customHeight="1" hidden="1">
      <c r="A25" s="80">
        <v>14</v>
      </c>
      <c r="B25" s="95" t="s">
        <v>461</v>
      </c>
      <c r="C25" s="265"/>
    </row>
    <row r="26" spans="1:3" ht="22.5" customHeight="1" hidden="1">
      <c r="A26" s="80">
        <v>15</v>
      </c>
      <c r="B26" s="95" t="s">
        <v>436</v>
      </c>
      <c r="C26" s="82"/>
    </row>
    <row r="27" spans="1:3" ht="22.5" customHeight="1">
      <c r="A27" s="80">
        <v>14</v>
      </c>
      <c r="B27" s="95" t="s">
        <v>827</v>
      </c>
      <c r="C27" s="82">
        <v>139275</v>
      </c>
    </row>
    <row r="28" spans="1:3" ht="22.5" customHeight="1">
      <c r="A28" s="80">
        <v>15</v>
      </c>
      <c r="B28" s="95" t="s">
        <v>414</v>
      </c>
      <c r="C28" s="82">
        <v>23680</v>
      </c>
    </row>
    <row r="29" spans="1:3" ht="22.5" customHeight="1">
      <c r="A29" s="80">
        <v>16</v>
      </c>
      <c r="B29" s="95" t="s">
        <v>438</v>
      </c>
      <c r="C29" s="82"/>
    </row>
    <row r="30" spans="1:3" ht="39.75" customHeight="1">
      <c r="A30" s="97" t="s">
        <v>280</v>
      </c>
      <c r="B30" s="98" t="s">
        <v>415</v>
      </c>
      <c r="C30" s="99">
        <v>32500</v>
      </c>
    </row>
    <row r="31" spans="1:3" ht="24.75" customHeight="1">
      <c r="A31" s="97" t="s">
        <v>281</v>
      </c>
      <c r="B31" s="97" t="s">
        <v>398</v>
      </c>
      <c r="C31" s="100">
        <v>1450</v>
      </c>
    </row>
    <row r="32" spans="1:3" ht="24.75" customHeight="1">
      <c r="A32" s="97" t="s">
        <v>283</v>
      </c>
      <c r="B32" s="97" t="s">
        <v>186</v>
      </c>
      <c r="C32" s="100">
        <v>113445</v>
      </c>
    </row>
    <row r="33" spans="1:3" s="27" customFormat="1" ht="17.25">
      <c r="A33" s="266" t="s">
        <v>199</v>
      </c>
      <c r="B33" s="266" t="s">
        <v>437</v>
      </c>
      <c r="C33" s="267">
        <v>498730</v>
      </c>
    </row>
  </sheetData>
  <mergeCells count="3">
    <mergeCell ref="A2:C2"/>
    <mergeCell ref="A3:C3"/>
    <mergeCell ref="A4:C4"/>
  </mergeCells>
  <printOptions horizontalCentered="1"/>
  <pageMargins left="1.01" right="0" top="0.5118110236220472" bottom="0.2362204724409449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B2">
      <selection activeCell="B4" sqref="B4:G4"/>
    </sheetView>
  </sheetViews>
  <sheetFormatPr defaultColWidth="9.140625" defaultRowHeight="12.75"/>
  <cols>
    <col min="1" max="1" width="6.140625" style="17" customWidth="1"/>
    <col min="2" max="2" width="23.00390625" style="17" bestFit="1" customWidth="1"/>
    <col min="3" max="3" width="15.421875" style="17" customWidth="1"/>
    <col min="4" max="4" width="14.28125" style="17" customWidth="1"/>
    <col min="5" max="5" width="14.57421875" style="17" bestFit="1" customWidth="1"/>
    <col min="6" max="6" width="14.421875" style="17" customWidth="1"/>
    <col min="7" max="7" width="13.00390625" style="17" customWidth="1"/>
    <col min="8" max="16384" width="9.140625" style="17" customWidth="1"/>
  </cols>
  <sheetData>
    <row r="1" spans="1:7" ht="18" customHeight="1">
      <c r="A1" s="385" t="s">
        <v>340</v>
      </c>
      <c r="B1" s="385"/>
      <c r="C1" s="385"/>
      <c r="D1" s="4"/>
      <c r="E1" s="10"/>
      <c r="F1" s="384" t="s">
        <v>425</v>
      </c>
      <c r="G1" s="384"/>
    </row>
    <row r="2" spans="1:2" ht="15">
      <c r="A2" s="6"/>
      <c r="B2" s="6"/>
    </row>
    <row r="3" spans="2:7" ht="45" customHeight="1">
      <c r="B3" s="383" t="s">
        <v>823</v>
      </c>
      <c r="C3" s="383"/>
      <c r="D3" s="383"/>
      <c r="E3" s="383"/>
      <c r="F3" s="383"/>
      <c r="G3" s="383"/>
    </row>
    <row r="4" spans="2:7" ht="30.75" customHeight="1">
      <c r="B4" s="378" t="s">
        <v>922</v>
      </c>
      <c r="C4" s="378"/>
      <c r="D4" s="378"/>
      <c r="E4" s="378"/>
      <c r="F4" s="378"/>
      <c r="G4" s="378"/>
    </row>
    <row r="6" spans="1:7" ht="21.75" customHeight="1">
      <c r="A6" s="2"/>
      <c r="F6" s="388" t="s">
        <v>392</v>
      </c>
      <c r="G6" s="388"/>
    </row>
    <row r="7" spans="1:7" ht="59.25" customHeight="1">
      <c r="A7" s="392" t="s">
        <v>289</v>
      </c>
      <c r="B7" s="392" t="s">
        <v>426</v>
      </c>
      <c r="C7" s="392" t="s">
        <v>219</v>
      </c>
      <c r="D7" s="392" t="s">
        <v>220</v>
      </c>
      <c r="E7" s="389" t="s">
        <v>427</v>
      </c>
      <c r="F7" s="390"/>
      <c r="G7" s="391"/>
    </row>
    <row r="8" spans="1:7" ht="54" customHeight="1">
      <c r="A8" s="393"/>
      <c r="B8" s="393"/>
      <c r="C8" s="393"/>
      <c r="D8" s="393"/>
      <c r="E8" s="49" t="s">
        <v>301</v>
      </c>
      <c r="F8" s="49" t="s">
        <v>428</v>
      </c>
      <c r="G8" s="49" t="s">
        <v>429</v>
      </c>
    </row>
    <row r="9" spans="1:7" ht="19.5" customHeight="1">
      <c r="A9" s="75">
        <v>1</v>
      </c>
      <c r="B9" s="129" t="s">
        <v>470</v>
      </c>
      <c r="C9" s="130">
        <v>617494</v>
      </c>
      <c r="D9" s="130">
        <v>341879</v>
      </c>
      <c r="E9" s="130">
        <f aca="true" t="shared" si="0" ref="E9:E26">F9+G9</f>
        <v>49835</v>
      </c>
      <c r="F9" s="130"/>
      <c r="G9" s="130">
        <v>49835</v>
      </c>
    </row>
    <row r="10" spans="1:8" ht="19.5" customHeight="1">
      <c r="A10" s="80">
        <v>2</v>
      </c>
      <c r="B10" s="95" t="s">
        <v>265</v>
      </c>
      <c r="C10" s="82">
        <v>557884</v>
      </c>
      <c r="D10" s="82">
        <v>306031</v>
      </c>
      <c r="E10" s="82">
        <f t="shared" si="0"/>
        <v>29537</v>
      </c>
      <c r="F10" s="82"/>
      <c r="G10" s="82">
        <v>29537</v>
      </c>
      <c r="H10" s="136"/>
    </row>
    <row r="11" spans="1:8" ht="19.5" customHeight="1">
      <c r="A11" s="80">
        <v>3</v>
      </c>
      <c r="B11" s="95" t="s">
        <v>302</v>
      </c>
      <c r="C11" s="82">
        <v>594809</v>
      </c>
      <c r="D11" s="82">
        <v>451336</v>
      </c>
      <c r="E11" s="82">
        <f t="shared" si="0"/>
        <v>90600</v>
      </c>
      <c r="F11" s="82">
        <v>40087</v>
      </c>
      <c r="G11" s="82">
        <v>50513</v>
      </c>
      <c r="H11" s="136"/>
    </row>
    <row r="12" spans="1:8" ht="19.5" customHeight="1">
      <c r="A12" s="80">
        <v>4</v>
      </c>
      <c r="B12" s="95" t="s">
        <v>303</v>
      </c>
      <c r="C12" s="82">
        <v>59500</v>
      </c>
      <c r="D12" s="82">
        <v>251981</v>
      </c>
      <c r="E12" s="82">
        <f t="shared" si="0"/>
        <v>213148</v>
      </c>
      <c r="F12" s="82">
        <v>151558</v>
      </c>
      <c r="G12" s="82">
        <v>61590</v>
      </c>
      <c r="H12" s="136"/>
    </row>
    <row r="13" spans="1:7" ht="19.5" customHeight="1">
      <c r="A13" s="80">
        <v>5</v>
      </c>
      <c r="B13" s="95" t="s">
        <v>304</v>
      </c>
      <c r="C13" s="82">
        <v>123352</v>
      </c>
      <c r="D13" s="82">
        <v>317050</v>
      </c>
      <c r="E13" s="82">
        <f t="shared" si="0"/>
        <v>230200</v>
      </c>
      <c r="F13" s="82">
        <v>177462</v>
      </c>
      <c r="G13" s="82">
        <v>52738</v>
      </c>
    </row>
    <row r="14" spans="1:8" ht="19.5" customHeight="1">
      <c r="A14" s="80">
        <v>6</v>
      </c>
      <c r="B14" s="95" t="s">
        <v>305</v>
      </c>
      <c r="C14" s="82">
        <v>53224</v>
      </c>
      <c r="D14" s="82">
        <v>218607</v>
      </c>
      <c r="E14" s="82">
        <f t="shared" si="0"/>
        <v>183147</v>
      </c>
      <c r="F14" s="82">
        <v>141373</v>
      </c>
      <c r="G14" s="82">
        <v>41774</v>
      </c>
      <c r="H14" s="136"/>
    </row>
    <row r="15" spans="1:7" ht="19.5" customHeight="1">
      <c r="A15" s="80">
        <v>7</v>
      </c>
      <c r="B15" s="95" t="s">
        <v>306</v>
      </c>
      <c r="C15" s="82">
        <v>66609</v>
      </c>
      <c r="D15" s="82">
        <v>344289</v>
      </c>
      <c r="E15" s="82">
        <f t="shared" si="0"/>
        <v>300657</v>
      </c>
      <c r="F15" s="82">
        <v>222757</v>
      </c>
      <c r="G15" s="82">
        <v>77900</v>
      </c>
    </row>
    <row r="16" spans="1:7" ht="19.5" customHeight="1">
      <c r="A16" s="80">
        <v>8</v>
      </c>
      <c r="B16" s="95" t="s">
        <v>307</v>
      </c>
      <c r="C16" s="82">
        <v>2313701</v>
      </c>
      <c r="D16" s="82">
        <v>564837</v>
      </c>
      <c r="E16" s="82">
        <f t="shared" si="0"/>
        <v>36393</v>
      </c>
      <c r="F16" s="82">
        <v>0</v>
      </c>
      <c r="G16" s="82">
        <v>36393</v>
      </c>
    </row>
    <row r="17" spans="1:8" ht="19.5" customHeight="1">
      <c r="A17" s="80">
        <v>9</v>
      </c>
      <c r="B17" s="95" t="s">
        <v>308</v>
      </c>
      <c r="C17" s="82">
        <v>13521</v>
      </c>
      <c r="D17" s="82">
        <v>133070</v>
      </c>
      <c r="E17" s="82">
        <f t="shared" si="0"/>
        <v>119870</v>
      </c>
      <c r="F17" s="82">
        <v>87967</v>
      </c>
      <c r="G17" s="82">
        <v>31903</v>
      </c>
      <c r="H17" s="136"/>
    </row>
    <row r="18" spans="1:7" ht="19.5" customHeight="1">
      <c r="A18" s="80">
        <v>10</v>
      </c>
      <c r="B18" s="95" t="s">
        <v>309</v>
      </c>
      <c r="C18" s="82">
        <v>11740</v>
      </c>
      <c r="D18" s="82">
        <v>183236</v>
      </c>
      <c r="E18" s="82">
        <f t="shared" si="0"/>
        <v>172823</v>
      </c>
      <c r="F18" s="82">
        <v>130089</v>
      </c>
      <c r="G18" s="82">
        <v>42734</v>
      </c>
    </row>
    <row r="19" spans="1:8" ht="19.5" customHeight="1">
      <c r="A19" s="80">
        <v>11</v>
      </c>
      <c r="B19" s="95" t="s">
        <v>310</v>
      </c>
      <c r="C19" s="82">
        <v>130670</v>
      </c>
      <c r="D19" s="82">
        <v>170047</v>
      </c>
      <c r="E19" s="82">
        <f t="shared" si="0"/>
        <v>90708</v>
      </c>
      <c r="F19" s="82">
        <v>59326</v>
      </c>
      <c r="G19" s="82">
        <v>31382</v>
      </c>
      <c r="H19" s="136"/>
    </row>
    <row r="20" spans="1:8" ht="19.5" customHeight="1">
      <c r="A20" s="80">
        <v>12</v>
      </c>
      <c r="B20" s="95" t="s">
        <v>311</v>
      </c>
      <c r="C20" s="82">
        <v>45181</v>
      </c>
      <c r="D20" s="82">
        <v>158154</v>
      </c>
      <c r="E20" s="82">
        <f t="shared" si="0"/>
        <v>139160</v>
      </c>
      <c r="F20" s="82">
        <v>104975</v>
      </c>
      <c r="G20" s="82">
        <v>34185</v>
      </c>
      <c r="H20" s="136"/>
    </row>
    <row r="21" spans="1:8" ht="19.5" customHeight="1">
      <c r="A21" s="80">
        <v>13</v>
      </c>
      <c r="B21" s="95" t="s">
        <v>312</v>
      </c>
      <c r="C21" s="82">
        <v>3270</v>
      </c>
      <c r="D21" s="82">
        <v>132333</v>
      </c>
      <c r="E21" s="82">
        <f t="shared" si="0"/>
        <v>129113</v>
      </c>
      <c r="F21" s="82">
        <v>93086</v>
      </c>
      <c r="G21" s="82">
        <v>36027</v>
      </c>
      <c r="H21" s="136"/>
    </row>
    <row r="22" spans="1:8" ht="19.5" customHeight="1">
      <c r="A22" s="80">
        <v>14</v>
      </c>
      <c r="B22" s="95" t="s">
        <v>313</v>
      </c>
      <c r="C22" s="82">
        <v>29222</v>
      </c>
      <c r="D22" s="82">
        <v>114439</v>
      </c>
      <c r="E22" s="82">
        <f t="shared" si="0"/>
        <v>107507</v>
      </c>
      <c r="F22" s="82">
        <v>79713</v>
      </c>
      <c r="G22" s="82">
        <v>27794</v>
      </c>
      <c r="H22" s="136"/>
    </row>
    <row r="23" spans="1:7" ht="19.5" customHeight="1">
      <c r="A23" s="80">
        <v>15</v>
      </c>
      <c r="B23" s="95" t="s">
        <v>314</v>
      </c>
      <c r="C23" s="82">
        <v>3873</v>
      </c>
      <c r="D23" s="82">
        <v>119984</v>
      </c>
      <c r="E23" s="82">
        <f t="shared" si="0"/>
        <v>116175</v>
      </c>
      <c r="F23" s="82">
        <v>85197</v>
      </c>
      <c r="G23" s="82">
        <v>30978</v>
      </c>
    </row>
    <row r="24" spans="1:7" ht="19.5" customHeight="1">
      <c r="A24" s="80">
        <v>16</v>
      </c>
      <c r="B24" s="95" t="s">
        <v>315</v>
      </c>
      <c r="C24" s="82">
        <v>194139</v>
      </c>
      <c r="D24" s="82">
        <v>172075</v>
      </c>
      <c r="E24" s="82">
        <f t="shared" si="0"/>
        <v>33312</v>
      </c>
      <c r="F24" s="82">
        <v>0</v>
      </c>
      <c r="G24" s="82">
        <v>33312</v>
      </c>
    </row>
    <row r="25" spans="1:7" ht="19.5" customHeight="1">
      <c r="A25" s="131">
        <v>17</v>
      </c>
      <c r="B25" s="132" t="s">
        <v>245</v>
      </c>
      <c r="C25" s="134">
        <v>47515</v>
      </c>
      <c r="D25" s="134">
        <v>166963</v>
      </c>
      <c r="E25" s="82">
        <f t="shared" si="0"/>
        <v>126897</v>
      </c>
      <c r="F25" s="134">
        <v>90938</v>
      </c>
      <c r="G25" s="134">
        <v>35959</v>
      </c>
    </row>
    <row r="26" spans="1:7" ht="19.5" customHeight="1">
      <c r="A26" s="131">
        <v>18</v>
      </c>
      <c r="B26" s="132" t="s">
        <v>259</v>
      </c>
      <c r="C26" s="133">
        <v>25296</v>
      </c>
      <c r="D26" s="133">
        <v>95172</v>
      </c>
      <c r="E26" s="82">
        <f t="shared" si="0"/>
        <v>75433</v>
      </c>
      <c r="F26" s="133">
        <v>49840</v>
      </c>
      <c r="G26" s="133">
        <v>25593</v>
      </c>
    </row>
    <row r="27" spans="1:7" s="18" customFormat="1" ht="25.5" customHeight="1">
      <c r="A27" s="73"/>
      <c r="B27" s="73" t="s">
        <v>316</v>
      </c>
      <c r="C27" s="135">
        <f>SUM(C9:C26)</f>
        <v>4891000</v>
      </c>
      <c r="D27" s="135">
        <f>SUM(D9:D26)-1</f>
        <v>4241482</v>
      </c>
      <c r="E27" s="135">
        <f>SUM(E9:E26)-1</f>
        <v>2244514</v>
      </c>
      <c r="F27" s="135">
        <f>SUM(F9:F26)-1</f>
        <v>1514367</v>
      </c>
      <c r="G27" s="135">
        <f>SUM(G9:G26)</f>
        <v>730147</v>
      </c>
    </row>
    <row r="28" spans="1:7" ht="16.5">
      <c r="A28" s="1"/>
      <c r="B28" s="1"/>
      <c r="C28" s="1"/>
      <c r="D28" s="1"/>
      <c r="E28" s="1"/>
      <c r="F28" s="1"/>
      <c r="G28" s="1"/>
    </row>
    <row r="29" spans="1:8" ht="54" customHeight="1">
      <c r="A29" s="386" t="s">
        <v>266</v>
      </c>
      <c r="B29" s="387"/>
      <c r="C29" s="387"/>
      <c r="D29" s="387"/>
      <c r="E29" s="387"/>
      <c r="F29" s="387"/>
      <c r="G29" s="387"/>
      <c r="H29" s="137"/>
    </row>
  </sheetData>
  <mergeCells count="11">
    <mergeCell ref="A29:G29"/>
    <mergeCell ref="F6:G6"/>
    <mergeCell ref="E7:G7"/>
    <mergeCell ref="A7:A8"/>
    <mergeCell ref="B7:B8"/>
    <mergeCell ref="C7:C8"/>
    <mergeCell ref="D7:D8"/>
    <mergeCell ref="B4:G4"/>
    <mergeCell ref="B3:G3"/>
    <mergeCell ref="F1:G1"/>
    <mergeCell ref="A1:C1"/>
  </mergeCells>
  <printOptions horizontalCentered="1"/>
  <pageMargins left="0.68" right="0" top="0.7480314960629921" bottom="0.5118110236220472" header="0.5118110236220472" footer="0.5118110236220472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4" sqref="A4:L4"/>
    </sheetView>
  </sheetViews>
  <sheetFormatPr defaultColWidth="9.140625" defaultRowHeight="12.75"/>
  <cols>
    <col min="1" max="1" width="3.7109375" style="0" bestFit="1" customWidth="1"/>
    <col min="2" max="2" width="12.57421875" style="0" customWidth="1"/>
    <col min="3" max="3" width="10.7109375" style="0" customWidth="1"/>
    <col min="4" max="4" width="9.8515625" style="0" customWidth="1"/>
    <col min="5" max="5" width="15.421875" style="0" customWidth="1"/>
    <col min="6" max="6" width="8.57421875" style="0" customWidth="1"/>
    <col min="7" max="7" width="8.7109375" style="0" customWidth="1"/>
    <col min="8" max="8" width="7.8515625" style="0" customWidth="1"/>
    <col min="9" max="9" width="8.57421875" style="0" customWidth="1"/>
    <col min="10" max="10" width="7.8515625" style="0" customWidth="1"/>
    <col min="11" max="11" width="7.140625" style="0" customWidth="1"/>
  </cols>
  <sheetData>
    <row r="1" spans="1:11" ht="16.5">
      <c r="A1" s="399" t="s">
        <v>340</v>
      </c>
      <c r="B1" s="399"/>
      <c r="C1" s="399"/>
      <c r="D1" s="9"/>
      <c r="E1" s="10"/>
      <c r="F1" s="10"/>
      <c r="H1" s="397"/>
      <c r="I1" s="397"/>
      <c r="J1" s="397"/>
      <c r="K1" s="397"/>
    </row>
    <row r="2" spans="1:12" ht="17.25">
      <c r="A2" s="377" t="s">
        <v>317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</row>
    <row r="3" spans="1:12" ht="17.25">
      <c r="A3" s="377" t="s">
        <v>824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</row>
    <row r="4" spans="1:12" ht="15">
      <c r="A4" s="358" t="s">
        <v>922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</row>
    <row r="5" spans="8:13" ht="16.5">
      <c r="H5" s="400"/>
      <c r="I5" s="400"/>
      <c r="J5" s="400"/>
      <c r="K5" s="400"/>
      <c r="M5" s="11"/>
    </row>
    <row r="6" spans="1:12" s="12" customFormat="1" ht="17.25" customHeight="1">
      <c r="A6" s="402" t="s">
        <v>318</v>
      </c>
      <c r="B6" s="402" t="s">
        <v>807</v>
      </c>
      <c r="C6" s="401" t="s">
        <v>319</v>
      </c>
      <c r="D6" s="401"/>
      <c r="E6" s="401"/>
      <c r="F6" s="401"/>
      <c r="G6" s="401"/>
      <c r="H6" s="401"/>
      <c r="I6" s="401"/>
      <c r="J6" s="401"/>
      <c r="K6" s="401"/>
      <c r="L6" s="401"/>
    </row>
    <row r="7" spans="1:12" s="12" customFormat="1" ht="31.5" customHeight="1">
      <c r="A7" s="402"/>
      <c r="B7" s="402"/>
      <c r="C7" s="394" t="s">
        <v>217</v>
      </c>
      <c r="D7" s="394" t="s">
        <v>218</v>
      </c>
      <c r="E7" s="398" t="s">
        <v>320</v>
      </c>
      <c r="F7" s="398"/>
      <c r="G7" s="398"/>
      <c r="H7" s="394" t="s">
        <v>237</v>
      </c>
      <c r="I7" s="394" t="s">
        <v>804</v>
      </c>
      <c r="J7" s="394" t="s">
        <v>246</v>
      </c>
      <c r="K7" s="394" t="s">
        <v>805</v>
      </c>
      <c r="L7" s="394" t="s">
        <v>803</v>
      </c>
    </row>
    <row r="8" spans="1:12" s="12" customFormat="1" ht="33" customHeight="1">
      <c r="A8" s="402"/>
      <c r="B8" s="402"/>
      <c r="C8" s="395"/>
      <c r="D8" s="395"/>
      <c r="E8" s="398" t="s">
        <v>802</v>
      </c>
      <c r="F8" s="398" t="s">
        <v>321</v>
      </c>
      <c r="G8" s="398" t="s">
        <v>806</v>
      </c>
      <c r="H8" s="395"/>
      <c r="I8" s="395"/>
      <c r="J8" s="395"/>
      <c r="K8" s="395"/>
      <c r="L8" s="395"/>
    </row>
    <row r="9" spans="1:12" s="12" customFormat="1" ht="99" customHeight="1">
      <c r="A9" s="402"/>
      <c r="B9" s="402"/>
      <c r="C9" s="396"/>
      <c r="D9" s="396"/>
      <c r="E9" s="398"/>
      <c r="F9" s="398"/>
      <c r="G9" s="398"/>
      <c r="H9" s="396"/>
      <c r="I9" s="396"/>
      <c r="J9" s="396"/>
      <c r="K9" s="396"/>
      <c r="L9" s="396"/>
    </row>
    <row r="10" spans="1:12" s="13" customFormat="1" ht="15">
      <c r="A10" s="210">
        <v>1</v>
      </c>
      <c r="B10" s="211" t="s">
        <v>442</v>
      </c>
      <c r="C10" s="210">
        <v>30</v>
      </c>
      <c r="D10" s="210">
        <v>80</v>
      </c>
      <c r="E10" s="210">
        <v>56</v>
      </c>
      <c r="F10" s="210"/>
      <c r="G10" s="210">
        <v>100</v>
      </c>
      <c r="H10" s="210">
        <v>20</v>
      </c>
      <c r="I10" s="210">
        <v>20</v>
      </c>
      <c r="J10" s="210">
        <v>80</v>
      </c>
      <c r="K10" s="210">
        <v>100</v>
      </c>
      <c r="L10" s="180">
        <v>100</v>
      </c>
    </row>
    <row r="11" spans="1:12" ht="15.75" customHeight="1">
      <c r="A11" s="7">
        <v>2</v>
      </c>
      <c r="B11" s="8" t="s">
        <v>443</v>
      </c>
      <c r="C11" s="7">
        <v>30</v>
      </c>
      <c r="D11" s="212">
        <v>80</v>
      </c>
      <c r="E11" s="7">
        <v>37</v>
      </c>
      <c r="F11" s="7">
        <v>100</v>
      </c>
      <c r="G11" s="7">
        <v>100</v>
      </c>
      <c r="H11" s="212">
        <v>20</v>
      </c>
      <c r="I11" s="212">
        <v>20</v>
      </c>
      <c r="J11" s="212">
        <v>80</v>
      </c>
      <c r="K11" s="7">
        <v>100</v>
      </c>
      <c r="L11" s="181">
        <v>100</v>
      </c>
    </row>
    <row r="12" spans="1:12" ht="15.75" customHeight="1">
      <c r="A12" s="7">
        <v>3</v>
      </c>
      <c r="B12" s="8" t="s">
        <v>444</v>
      </c>
      <c r="C12" s="7">
        <v>30</v>
      </c>
      <c r="D12" s="212">
        <v>80</v>
      </c>
      <c r="E12" s="7">
        <v>100</v>
      </c>
      <c r="F12" s="7"/>
      <c r="G12" s="7">
        <v>100</v>
      </c>
      <c r="H12" s="7">
        <v>20</v>
      </c>
      <c r="I12" s="7">
        <v>20</v>
      </c>
      <c r="J12" s="212">
        <v>80</v>
      </c>
      <c r="K12" s="7">
        <v>100</v>
      </c>
      <c r="L12" s="181">
        <v>100</v>
      </c>
    </row>
    <row r="13" spans="1:12" ht="15">
      <c r="A13" s="7">
        <v>4</v>
      </c>
      <c r="B13" s="8" t="s">
        <v>445</v>
      </c>
      <c r="C13" s="7">
        <v>30</v>
      </c>
      <c r="D13" s="212">
        <v>80</v>
      </c>
      <c r="E13" s="7">
        <v>50</v>
      </c>
      <c r="F13" s="7"/>
      <c r="G13" s="7">
        <v>100</v>
      </c>
      <c r="H13" s="7">
        <v>50</v>
      </c>
      <c r="I13" s="7">
        <v>50</v>
      </c>
      <c r="J13" s="212">
        <v>80</v>
      </c>
      <c r="K13" s="7">
        <v>100</v>
      </c>
      <c r="L13" s="181">
        <v>100</v>
      </c>
    </row>
    <row r="14" spans="1:12" ht="15.75" customHeight="1">
      <c r="A14" s="7">
        <v>5</v>
      </c>
      <c r="B14" s="8" t="s">
        <v>446</v>
      </c>
      <c r="C14" s="7">
        <v>30</v>
      </c>
      <c r="D14" s="212">
        <v>80</v>
      </c>
      <c r="E14" s="7">
        <v>50</v>
      </c>
      <c r="F14" s="7"/>
      <c r="G14" s="7">
        <v>100</v>
      </c>
      <c r="H14" s="7">
        <v>50</v>
      </c>
      <c r="I14" s="7">
        <v>50</v>
      </c>
      <c r="J14" s="212">
        <v>80</v>
      </c>
      <c r="K14" s="7">
        <v>100</v>
      </c>
      <c r="L14" s="181">
        <v>100</v>
      </c>
    </row>
    <row r="15" spans="1:12" ht="15.75" customHeight="1">
      <c r="A15" s="7">
        <v>6</v>
      </c>
      <c r="B15" s="8" t="s">
        <v>447</v>
      </c>
      <c r="C15" s="7">
        <v>30</v>
      </c>
      <c r="D15" s="212">
        <v>80</v>
      </c>
      <c r="E15" s="7">
        <v>50</v>
      </c>
      <c r="F15" s="7"/>
      <c r="G15" s="7">
        <v>100</v>
      </c>
      <c r="H15" s="7">
        <v>50</v>
      </c>
      <c r="I15" s="7">
        <v>50</v>
      </c>
      <c r="J15" s="212">
        <v>80</v>
      </c>
      <c r="K15" s="7">
        <v>100</v>
      </c>
      <c r="L15" s="181">
        <v>100</v>
      </c>
    </row>
    <row r="16" spans="1:12" ht="15.75" customHeight="1">
      <c r="A16" s="7">
        <v>7</v>
      </c>
      <c r="B16" s="8" t="s">
        <v>448</v>
      </c>
      <c r="C16" s="7">
        <v>30</v>
      </c>
      <c r="D16" s="212">
        <v>80</v>
      </c>
      <c r="E16" s="7">
        <v>50</v>
      </c>
      <c r="F16" s="7"/>
      <c r="G16" s="7">
        <v>100</v>
      </c>
      <c r="H16" s="7">
        <v>50</v>
      </c>
      <c r="I16" s="7">
        <v>50</v>
      </c>
      <c r="J16" s="212">
        <v>80</v>
      </c>
      <c r="K16" s="7">
        <v>100</v>
      </c>
      <c r="L16" s="181">
        <v>100</v>
      </c>
    </row>
    <row r="17" spans="1:12" ht="15.75" customHeight="1">
      <c r="A17" s="7">
        <v>8</v>
      </c>
      <c r="B17" s="8" t="s">
        <v>449</v>
      </c>
      <c r="C17" s="7">
        <v>30</v>
      </c>
      <c r="D17" s="212">
        <v>80</v>
      </c>
      <c r="E17" s="7">
        <v>28</v>
      </c>
      <c r="F17" s="7"/>
      <c r="G17" s="7">
        <v>100</v>
      </c>
      <c r="H17" s="7">
        <v>20</v>
      </c>
      <c r="I17" s="7">
        <v>20</v>
      </c>
      <c r="J17" s="212">
        <v>80</v>
      </c>
      <c r="K17" s="7">
        <v>100</v>
      </c>
      <c r="L17" s="181">
        <v>100</v>
      </c>
    </row>
    <row r="18" spans="1:12" ht="15.75" customHeight="1">
      <c r="A18" s="7">
        <v>9</v>
      </c>
      <c r="B18" s="8" t="s">
        <v>450</v>
      </c>
      <c r="C18" s="7">
        <v>30</v>
      </c>
      <c r="D18" s="212">
        <v>80</v>
      </c>
      <c r="E18" s="7">
        <v>100</v>
      </c>
      <c r="F18" s="7"/>
      <c r="G18" s="7">
        <v>100</v>
      </c>
      <c r="H18" s="7">
        <v>100</v>
      </c>
      <c r="I18" s="7">
        <v>100</v>
      </c>
      <c r="J18" s="212">
        <v>80</v>
      </c>
      <c r="K18" s="7">
        <v>100</v>
      </c>
      <c r="L18" s="181">
        <v>100</v>
      </c>
    </row>
    <row r="19" spans="1:12" ht="15.75" customHeight="1">
      <c r="A19" s="7">
        <v>10</v>
      </c>
      <c r="B19" s="8" t="s">
        <v>451</v>
      </c>
      <c r="C19" s="7">
        <v>30</v>
      </c>
      <c r="D19" s="212">
        <v>80</v>
      </c>
      <c r="E19" s="7">
        <v>100</v>
      </c>
      <c r="F19" s="7"/>
      <c r="G19" s="7">
        <v>100</v>
      </c>
      <c r="H19" s="7">
        <v>100</v>
      </c>
      <c r="I19" s="7">
        <v>100</v>
      </c>
      <c r="J19" s="212">
        <v>80</v>
      </c>
      <c r="K19" s="7">
        <v>100</v>
      </c>
      <c r="L19" s="181">
        <v>100</v>
      </c>
    </row>
    <row r="20" spans="1:12" ht="15.75" customHeight="1">
      <c r="A20" s="7">
        <v>11</v>
      </c>
      <c r="B20" s="8" t="s">
        <v>452</v>
      </c>
      <c r="C20" s="7">
        <v>30</v>
      </c>
      <c r="D20" s="212">
        <v>80</v>
      </c>
      <c r="E20" s="7">
        <v>100</v>
      </c>
      <c r="F20" s="7"/>
      <c r="G20" s="7">
        <v>100</v>
      </c>
      <c r="H20" s="7">
        <v>100</v>
      </c>
      <c r="I20" s="7">
        <v>100</v>
      </c>
      <c r="J20" s="212">
        <v>80</v>
      </c>
      <c r="K20" s="7">
        <v>100</v>
      </c>
      <c r="L20" s="181">
        <v>100</v>
      </c>
    </row>
    <row r="21" spans="1:12" ht="15.75" customHeight="1">
      <c r="A21" s="7">
        <v>12</v>
      </c>
      <c r="B21" s="8" t="s">
        <v>453</v>
      </c>
      <c r="C21" s="7">
        <v>30</v>
      </c>
      <c r="D21" s="212">
        <v>80</v>
      </c>
      <c r="E21" s="7">
        <v>100</v>
      </c>
      <c r="F21" s="7"/>
      <c r="G21" s="7">
        <v>100</v>
      </c>
      <c r="H21" s="7">
        <v>100</v>
      </c>
      <c r="I21" s="7">
        <v>100</v>
      </c>
      <c r="J21" s="212">
        <v>80</v>
      </c>
      <c r="K21" s="7">
        <v>100</v>
      </c>
      <c r="L21" s="181">
        <v>100</v>
      </c>
    </row>
    <row r="22" spans="1:12" ht="16.5" customHeight="1">
      <c r="A22" s="7">
        <v>13</v>
      </c>
      <c r="B22" s="8" t="s">
        <v>454</v>
      </c>
      <c r="C22" s="7">
        <v>30</v>
      </c>
      <c r="D22" s="212">
        <v>80</v>
      </c>
      <c r="E22" s="7">
        <v>100</v>
      </c>
      <c r="F22" s="7"/>
      <c r="G22" s="7">
        <v>100</v>
      </c>
      <c r="H22" s="7">
        <v>100</v>
      </c>
      <c r="I22" s="7">
        <v>100</v>
      </c>
      <c r="J22" s="212">
        <v>80</v>
      </c>
      <c r="K22" s="7">
        <v>100</v>
      </c>
      <c r="L22" s="181">
        <v>100</v>
      </c>
    </row>
    <row r="23" spans="1:12" ht="15">
      <c r="A23" s="7">
        <v>14</v>
      </c>
      <c r="B23" s="8" t="s">
        <v>455</v>
      </c>
      <c r="C23" s="7">
        <v>30</v>
      </c>
      <c r="D23" s="212">
        <v>80</v>
      </c>
      <c r="E23" s="7">
        <v>100</v>
      </c>
      <c r="F23" s="7"/>
      <c r="G23" s="7">
        <v>100</v>
      </c>
      <c r="H23" s="7">
        <v>100</v>
      </c>
      <c r="I23" s="7">
        <v>100</v>
      </c>
      <c r="J23" s="212">
        <v>80</v>
      </c>
      <c r="K23" s="7">
        <v>100</v>
      </c>
      <c r="L23" s="181">
        <v>100</v>
      </c>
    </row>
    <row r="24" spans="1:12" ht="15">
      <c r="A24" s="7">
        <v>15</v>
      </c>
      <c r="B24" s="8" t="s">
        <v>456</v>
      </c>
      <c r="C24" s="7">
        <v>30</v>
      </c>
      <c r="D24" s="212">
        <v>80</v>
      </c>
      <c r="E24" s="7">
        <v>100</v>
      </c>
      <c r="F24" s="7"/>
      <c r="G24" s="7">
        <v>100</v>
      </c>
      <c r="H24" s="7">
        <v>100</v>
      </c>
      <c r="I24" s="7">
        <v>100</v>
      </c>
      <c r="J24" s="212">
        <v>80</v>
      </c>
      <c r="K24" s="7">
        <v>100</v>
      </c>
      <c r="L24" s="181">
        <v>100</v>
      </c>
    </row>
    <row r="25" spans="1:12" ht="15">
      <c r="A25" s="7">
        <v>16</v>
      </c>
      <c r="B25" s="8" t="s">
        <v>457</v>
      </c>
      <c r="C25" s="7">
        <v>30</v>
      </c>
      <c r="D25" s="212">
        <v>80</v>
      </c>
      <c r="E25" s="7">
        <v>40</v>
      </c>
      <c r="F25" s="7"/>
      <c r="G25" s="7">
        <v>100</v>
      </c>
      <c r="H25" s="7">
        <v>20</v>
      </c>
      <c r="I25" s="7">
        <v>20</v>
      </c>
      <c r="J25" s="212">
        <v>80</v>
      </c>
      <c r="K25" s="7">
        <v>100</v>
      </c>
      <c r="L25" s="181">
        <v>100</v>
      </c>
    </row>
    <row r="26" spans="1:12" ht="15">
      <c r="A26" s="7">
        <v>17</v>
      </c>
      <c r="B26" s="8" t="s">
        <v>458</v>
      </c>
      <c r="C26" s="7">
        <v>30</v>
      </c>
      <c r="D26" s="212">
        <v>80</v>
      </c>
      <c r="E26" s="7">
        <v>50</v>
      </c>
      <c r="F26" s="7"/>
      <c r="G26" s="7">
        <v>100</v>
      </c>
      <c r="H26" s="7">
        <v>50</v>
      </c>
      <c r="I26" s="7">
        <v>50</v>
      </c>
      <c r="J26" s="212">
        <v>80</v>
      </c>
      <c r="K26" s="7">
        <v>100</v>
      </c>
      <c r="L26" s="181">
        <v>100</v>
      </c>
    </row>
    <row r="27" spans="1:12" ht="15">
      <c r="A27" s="15">
        <v>18</v>
      </c>
      <c r="B27" s="14" t="s">
        <v>252</v>
      </c>
      <c r="C27" s="15">
        <v>30</v>
      </c>
      <c r="D27" s="161">
        <v>80</v>
      </c>
      <c r="E27" s="15">
        <v>100</v>
      </c>
      <c r="F27" s="15"/>
      <c r="G27" s="15">
        <v>100</v>
      </c>
      <c r="H27" s="15">
        <v>100</v>
      </c>
      <c r="I27" s="15">
        <v>100</v>
      </c>
      <c r="J27" s="161">
        <v>80</v>
      </c>
      <c r="K27" s="15">
        <v>100</v>
      </c>
      <c r="L27" s="182">
        <v>100</v>
      </c>
    </row>
  </sheetData>
  <mergeCells count="20">
    <mergeCell ref="L7:L9"/>
    <mergeCell ref="A2:L2"/>
    <mergeCell ref="A3:L3"/>
    <mergeCell ref="A4:L4"/>
    <mergeCell ref="H5:K5"/>
    <mergeCell ref="C6:L6"/>
    <mergeCell ref="A6:A9"/>
    <mergeCell ref="B6:B9"/>
    <mergeCell ref="K7:K9"/>
    <mergeCell ref="H7:H9"/>
    <mergeCell ref="A1:C1"/>
    <mergeCell ref="G8:G9"/>
    <mergeCell ref="C7:C9"/>
    <mergeCell ref="E8:E9"/>
    <mergeCell ref="F8:F9"/>
    <mergeCell ref="I7:I9"/>
    <mergeCell ref="H1:K1"/>
    <mergeCell ref="D7:D9"/>
    <mergeCell ref="E7:G7"/>
    <mergeCell ref="J7:J9"/>
  </mergeCells>
  <printOptions horizontalCentered="1"/>
  <pageMargins left="0" right="0" top="0.8661417322834646" bottom="0" header="0.5118110236220472" footer="0.26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STCQNA.MOF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User</cp:lastModifiedBy>
  <cp:lastPrinted>2012-02-16T07:38:04Z</cp:lastPrinted>
  <dcterms:created xsi:type="dcterms:W3CDTF">2005-02-23T01:59:35Z</dcterms:created>
  <dcterms:modified xsi:type="dcterms:W3CDTF">2012-02-29T02:49:00Z</dcterms:modified>
  <cp:category/>
  <cp:version/>
  <cp:contentType/>
  <cp:contentStatus/>
</cp:coreProperties>
</file>